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15" yWindow="65221" windowWidth="8760" windowHeight="8100" tabRatio="838" firstSheet="1" activeTab="1"/>
  </bookViews>
  <sheets>
    <sheet name="BTECH-Q3 SEPT 2011" sheetId="1" r:id="rId1"/>
    <sheet name="Comprehensive Income" sheetId="2" r:id="rId2"/>
    <sheet name="Financial Position" sheetId="3" r:id="rId3"/>
    <sheet name="Statements of Changes in Equity" sheetId="4" r:id="rId4"/>
    <sheet name="Statements of Cash Flows" sheetId="5" r:id="rId5"/>
    <sheet name="Explanatory Notes" sheetId="6" r:id="rId6"/>
    <sheet name="Bursa 9B appendix" sheetId="7" r:id="rId7"/>
  </sheets>
  <definedNames>
    <definedName name="_xlnm.Print_Area" localSheetId="0">'BTECH-Q3 SEPT 2011'!$A$1:$I$54</definedName>
    <definedName name="_xlnm.Print_Area" localSheetId="6">'Bursa 9B appendix'!$A$1:$J$194</definedName>
    <definedName name="_xlnm.Print_Area" localSheetId="1">'Comprehensive Income'!$A$1:$K$64</definedName>
    <definedName name="_xlnm.Print_Area" localSheetId="5">'Explanatory Notes'!$A$1:$L$209</definedName>
    <definedName name="_xlnm.Print_Area" localSheetId="2">'Financial Position'!$A$1:$H$66</definedName>
    <definedName name="_xlnm.Print_Area" localSheetId="4">'Statements of Cash Flows'!$A$1:$K$69</definedName>
    <definedName name="_xlnm.Print_Titles" localSheetId="6">'Bursa 9B appendix'!$1:$5</definedName>
    <definedName name="_xlnm.Print_Titles" localSheetId="5">'Explanatory Notes'!$1:$5</definedName>
  </definedNames>
  <calcPr fullCalcOnLoad="1"/>
</workbook>
</file>

<file path=xl/sharedStrings.xml><?xml version="1.0" encoding="utf-8"?>
<sst xmlns="http://schemas.openxmlformats.org/spreadsheetml/2006/main" count="564" uniqueCount="404">
  <si>
    <t xml:space="preserve"> </t>
  </si>
  <si>
    <t>There were no pending material litigation which would materially and adversely affect the financial position of the Group and the Company at the date of this announcement.</t>
  </si>
  <si>
    <t>There were no material events subsequent to the end of the reporting date that require disclosure or adjustments to the unaudited interim financial statements.</t>
  </si>
  <si>
    <t>The Group's taxation for the current quarter and financial year-to-date were as follows:</t>
  </si>
  <si>
    <t>Sale of Unquoted Investments and/or Properties</t>
  </si>
  <si>
    <t>Purchase and/or Disposal of Quoted Securities</t>
  </si>
  <si>
    <t>RM'000</t>
  </si>
  <si>
    <t>Revenue</t>
  </si>
  <si>
    <t>Operating expenses</t>
  </si>
  <si>
    <t>Interest income</t>
  </si>
  <si>
    <t>Finance cost</t>
  </si>
  <si>
    <t>Profit before tax</t>
  </si>
  <si>
    <t>Taxation</t>
  </si>
  <si>
    <t>N/A</t>
  </si>
  <si>
    <t>BRITE-TECH BERHAD (550212-U)</t>
  </si>
  <si>
    <t>Goodwill on consolidation</t>
  </si>
  <si>
    <t>Current Assets</t>
  </si>
  <si>
    <t>Inventories</t>
  </si>
  <si>
    <t>Trade and other receivables</t>
  </si>
  <si>
    <t>Tax recoverable</t>
  </si>
  <si>
    <t>Fixed deposits with licensed banks</t>
  </si>
  <si>
    <t>Current Liabilities</t>
  </si>
  <si>
    <t>Trade and other payables</t>
  </si>
  <si>
    <t>Amount owing to directors</t>
  </si>
  <si>
    <t>Short term borrowings (secured)</t>
  </si>
  <si>
    <t>Provision for taxation</t>
  </si>
  <si>
    <t>Long term borrowings (secured)</t>
  </si>
  <si>
    <t>Deferred taxation</t>
  </si>
  <si>
    <t>Interest expenses</t>
  </si>
  <si>
    <t>Interest paid</t>
  </si>
  <si>
    <t>Interest received</t>
  </si>
  <si>
    <t>BRITE-TECH BERHAD (550212-U))</t>
  </si>
  <si>
    <t>Total</t>
  </si>
  <si>
    <t>Borrowings</t>
  </si>
  <si>
    <t>The Group's borrowings as at the current quarter are as follows:</t>
  </si>
  <si>
    <t>Short term borrowings (Secured)</t>
  </si>
  <si>
    <t>Long term borrowings (Secured)</t>
  </si>
  <si>
    <t>The Group's borrowings are all denominated in Ringgit Malaysia.</t>
  </si>
  <si>
    <t>Changes in Material Litigation</t>
  </si>
  <si>
    <t>(a)</t>
  </si>
  <si>
    <t>Weighted average number of shares ('000)</t>
  </si>
  <si>
    <t>(b)</t>
  </si>
  <si>
    <t>Environmental products and services</t>
  </si>
  <si>
    <t>System equipment and ancillary products</t>
  </si>
  <si>
    <t>Investments</t>
  </si>
  <si>
    <t>Valuations of Property, Plant and Equipment</t>
  </si>
  <si>
    <t xml:space="preserve">Changes in the Composition of the Group </t>
  </si>
  <si>
    <t>Changes in Contingent Liabilities or Contingent Assets</t>
  </si>
  <si>
    <t>RM '000</t>
  </si>
  <si>
    <t>Depreciation on property, plant and equipment</t>
  </si>
  <si>
    <t>Income tax paid</t>
  </si>
  <si>
    <t>Bank overdraft</t>
  </si>
  <si>
    <t>Corporate guarantees given to financial institutions for finance lease facilities granted to subsidiary companies</t>
  </si>
  <si>
    <t xml:space="preserve">Corporate guarantees given to financial institutions for banking facilities granted to subsidiary companies </t>
  </si>
  <si>
    <t>Number of shares in issue ('000)</t>
  </si>
  <si>
    <t>Other operating income</t>
  </si>
  <si>
    <t>Total Equity</t>
  </si>
  <si>
    <t>Cash and bank balances</t>
  </si>
  <si>
    <t>Property, plant and equipment</t>
  </si>
  <si>
    <t>Retained profits</t>
  </si>
  <si>
    <t>(Unaudited)</t>
  </si>
  <si>
    <t>(Audited)</t>
  </si>
  <si>
    <t>(Incorporated in Malaysia)</t>
  </si>
  <si>
    <t>Income tax refund</t>
  </si>
  <si>
    <t>A</t>
  </si>
  <si>
    <t>A1</t>
  </si>
  <si>
    <t>A2</t>
  </si>
  <si>
    <t>A3</t>
  </si>
  <si>
    <t>A4</t>
  </si>
  <si>
    <t>A5</t>
  </si>
  <si>
    <t>A6</t>
  </si>
  <si>
    <t>A7</t>
  </si>
  <si>
    <t>A8</t>
  </si>
  <si>
    <t>A9</t>
  </si>
  <si>
    <t>B</t>
  </si>
  <si>
    <t xml:space="preserve">The results of the current quarter and financial year-to-date under review have not been affected by any transactions or events of a material or unusual nature. </t>
  </si>
  <si>
    <t>B1</t>
  </si>
  <si>
    <t>B2</t>
  </si>
  <si>
    <t>B3</t>
  </si>
  <si>
    <t>B4</t>
  </si>
  <si>
    <t>B5</t>
  </si>
  <si>
    <t>B6</t>
  </si>
  <si>
    <t>B7</t>
  </si>
  <si>
    <t>Dividends Paid</t>
  </si>
  <si>
    <t>-Current</t>
  </si>
  <si>
    <t>Capital Commitments</t>
  </si>
  <si>
    <t>BY ORDER OF THE BOARD</t>
  </si>
  <si>
    <t>Yip Siew Yoong (MAICSA 0736484)</t>
  </si>
  <si>
    <t>Leong Siew Kit (MACS 01215)</t>
  </si>
  <si>
    <t>Company Secretaries</t>
  </si>
  <si>
    <t>Kuala Lumpur</t>
  </si>
  <si>
    <t>Income and deferred tax</t>
  </si>
  <si>
    <t>Investment properties</t>
  </si>
  <si>
    <t>The Group has no unsecured borrowings in the current quarter under review.</t>
  </si>
  <si>
    <t>Dividends Payable</t>
  </si>
  <si>
    <t>Rental</t>
  </si>
  <si>
    <t>Interest</t>
  </si>
  <si>
    <t>Impairment of goodwill</t>
  </si>
  <si>
    <t>There were no issuances and repayment of debt and equity securities, share buy-backs, share cancellations, shares held as treasury shares and resale of treasury shares for the current quarter under review.</t>
  </si>
  <si>
    <t>Other investments</t>
  </si>
  <si>
    <t>Deferred tax assets</t>
  </si>
  <si>
    <t>Total Non-Current Assets</t>
  </si>
  <si>
    <t>Share capital</t>
  </si>
  <si>
    <t>Basis of Preparation</t>
  </si>
  <si>
    <t>Amendments to FRS 2</t>
  </si>
  <si>
    <t>Unusual Items Affecting Interim Financial Report</t>
  </si>
  <si>
    <t>Segmental Information</t>
  </si>
  <si>
    <t>Group</t>
  </si>
  <si>
    <t>REVENUE</t>
  </si>
  <si>
    <t>External revenue</t>
  </si>
  <si>
    <t>Inter-segment revenue</t>
  </si>
  <si>
    <t>Total revenue</t>
  </si>
  <si>
    <t>Finance costs</t>
  </si>
  <si>
    <t>Derivatives</t>
  </si>
  <si>
    <t>The Group has not entered into a type of derivatives not disclosed in the previous financial year or any of the previous quarters under the current financial year.</t>
  </si>
  <si>
    <t>Gains / Losses Arising from Fair Value Changes of Financial Liabilities</t>
  </si>
  <si>
    <t>There were no capital commitments as at the end of the current quarter under review.</t>
  </si>
  <si>
    <t>The Group has the following inter companies transactions:</t>
  </si>
  <si>
    <t xml:space="preserve">Management fees </t>
  </si>
  <si>
    <t>Unrecognised Financial Instruments</t>
  </si>
  <si>
    <t>a)  -</t>
  </si>
  <si>
    <t>The Company grants a call option  ("the Call Option") to the Purchaser to give the Purchaser the option to purchase the 15% equity interest in AVC, free from all Encumbrances (“Option Shares”) from the Company within a period of 48 months from the date of the CPOA ("the Call Option Period") at RM300,000 provided that the turnover of AVC based on the latest audited accounts of AVC at the time of the exercise of the Call Option, is less than RM5,000,000;</t>
  </si>
  <si>
    <t>-</t>
  </si>
  <si>
    <t>The Call Option may be exercisable by the Purchaser in respect of all and not part of the Option Shares within the Call Option Period;</t>
  </si>
  <si>
    <t xml:space="preserve">b)   </t>
  </si>
  <si>
    <t>The Purchaser grants to the Company the right to sell the Option Shares ("the Put Option A") to the Purchaser within a period of 48 months from the date of the CPOA ("the Put Option A Period") at RM300,000 provided that, the turnover of AVC based on the latest audited accounts of  at the time of exercise of Put Option, is RM5,000,000 or more;</t>
  </si>
  <si>
    <t xml:space="preserve">c)   </t>
  </si>
  <si>
    <t>The Purchaser grants to the Company the right to sell the Option Shares to the Purchaser (“Put Option B”) on or after the expiry of 48 months from the date of the CPOA (“Put Option B Period”). The Put Option B shall be exercisable by the Company within 6 months from the expiry of 48 months from the date of the CPOA at RM300,000 irregardless of the turnover of AVC;</t>
  </si>
  <si>
    <t>The Put Option A and Put Option B may be exercisable by the Company in respect of all and not part of the Option Shares within the Put Option A Period and Put Option B Period;</t>
  </si>
  <si>
    <t>It is not practical to estimate the fair value of the CPOA for unquoted corporations because of the lack of quoted market prices and the inability to estimate fair value without incurring excessive costs.</t>
  </si>
  <si>
    <t>Property, plant and equipment written off</t>
  </si>
  <si>
    <t>Gain on disposal of property, plant and equipment</t>
  </si>
  <si>
    <t>Amount</t>
  </si>
  <si>
    <t xml:space="preserve">Net </t>
  </si>
  <si>
    <t>fair value</t>
  </si>
  <si>
    <t>utilised</t>
  </si>
  <si>
    <t>Credit facilities</t>
  </si>
  <si>
    <t>limit</t>
  </si>
  <si>
    <t>Corporate guarantee</t>
  </si>
  <si>
    <t>Amendments to FRS 5</t>
  </si>
  <si>
    <t>B8</t>
  </si>
  <si>
    <t>B9</t>
  </si>
  <si>
    <t>B10</t>
  </si>
  <si>
    <t>B11</t>
  </si>
  <si>
    <t>B12</t>
  </si>
  <si>
    <t xml:space="preserve">Status of Corporate Proposals </t>
  </si>
  <si>
    <t>B13</t>
  </si>
  <si>
    <t>31.12.2010</t>
  </si>
  <si>
    <t>INTERIM FINANCIAL STATEMENTS</t>
  </si>
  <si>
    <t>BRITE-TECH BERHAD</t>
  </si>
  <si>
    <t>Company no. 550212-U</t>
  </si>
  <si>
    <t>Profit/(loss) before taxation</t>
  </si>
  <si>
    <t>B14</t>
  </si>
  <si>
    <t xml:space="preserve"> - Realised</t>
  </si>
  <si>
    <t>Less: Consolidation adjustments</t>
  </si>
  <si>
    <t>Amendments to FRSs</t>
  </si>
  <si>
    <t xml:space="preserve"> 'Improvement to FRSs (2010)'</t>
  </si>
  <si>
    <t>Effective for financial periods beginning on or after 1 July 2010</t>
  </si>
  <si>
    <t>FRS 1</t>
  </si>
  <si>
    <t>FRS 3</t>
  </si>
  <si>
    <t>Business Combinations (revised)</t>
  </si>
  <si>
    <t>FRS 127</t>
  </si>
  <si>
    <t>Consolidated and Separate Financial Statements (amended)</t>
  </si>
  <si>
    <t>Share-based Payment</t>
  </si>
  <si>
    <t>Non-current Assets Held for Sale and Discontinued Operations</t>
  </si>
  <si>
    <t>Amendments to FRS 138</t>
  </si>
  <si>
    <t>Intangible Assets</t>
  </si>
  <si>
    <t>Reassessment of Embedded Derivatives</t>
  </si>
  <si>
    <t>IC Interpretation 12</t>
  </si>
  <si>
    <t>Service Concession Arrangements</t>
  </si>
  <si>
    <t>IC Interpretation 15</t>
  </si>
  <si>
    <t>IC Interpretation 16</t>
  </si>
  <si>
    <t>Hedges of a Net Investment in a Foreign Operation</t>
  </si>
  <si>
    <t>Distribution of Non-cash Assets to Owners</t>
  </si>
  <si>
    <t>Agreements for the Construction of Real Estate</t>
  </si>
  <si>
    <t>Effective for financial periods beginning on or after 1 January 2012</t>
  </si>
  <si>
    <t>FRS 124</t>
  </si>
  <si>
    <t>Related Party Disclosures (revised)</t>
  </si>
  <si>
    <t>Effective for financial periods beginning on or after 1 January 2011</t>
  </si>
  <si>
    <t>Amendments to FRS 1</t>
  </si>
  <si>
    <t>Limited Exemption from Comparative FRS 7 Disclosures for First-time Adopters</t>
  </si>
  <si>
    <t>Group Cash-settled Shared-based Payment Transactions</t>
  </si>
  <si>
    <t>Amendments to FRS 7</t>
  </si>
  <si>
    <t>Improving Disclosures about Financial Instruments</t>
  </si>
  <si>
    <t>IC Interpretation 4</t>
  </si>
  <si>
    <t>Determining whether an Arrangement Contains a Lease</t>
  </si>
  <si>
    <t>IC Interpretation 18</t>
  </si>
  <si>
    <t>Transfers of Assets from Customers</t>
  </si>
  <si>
    <t>Effective for financial periods beginning on or after 1 July 2011</t>
  </si>
  <si>
    <t>Amendments to IC Interpretation 14</t>
  </si>
  <si>
    <t>Prepayments of a Minimum Funding Requirement</t>
  </si>
  <si>
    <t>IC Interpretation 19</t>
  </si>
  <si>
    <t>There has been no valuation undertaken for the Group's property, plant and equipment in the current quarter under review.</t>
  </si>
  <si>
    <t>First-time Adoption of Financial Reporting Standards (revised)</t>
  </si>
  <si>
    <t>Amendments to IC Interpretation 9</t>
  </si>
  <si>
    <t>Additional Exemption for First-time Adopters</t>
  </si>
  <si>
    <t>Extinguishing Financial Liabilities with Equity Instruments</t>
  </si>
  <si>
    <t>There were no material amount of gains or losses arising from fair value changes of its financial liabilities for the current and cumulative quarter.</t>
  </si>
  <si>
    <t>Variance of Actual Profit from Forecast Profit</t>
  </si>
  <si>
    <t>Not applicable as the Group did not issue any profit forecast or profit guarantee for the current quarter under review.</t>
  </si>
  <si>
    <t xml:space="preserve">Amendments to FRS 132 </t>
  </si>
  <si>
    <t>A10</t>
  </si>
  <si>
    <t>A11</t>
  </si>
  <si>
    <t>A12</t>
  </si>
  <si>
    <t>A13</t>
  </si>
  <si>
    <t>A14</t>
  </si>
  <si>
    <t>A15</t>
  </si>
  <si>
    <t>A16</t>
  </si>
  <si>
    <t>A17</t>
  </si>
  <si>
    <t>Significant Related Party Transactions</t>
  </si>
  <si>
    <t>The retained profits of the Group is analysed as follows:</t>
  </si>
  <si>
    <t>ASSETS</t>
  </si>
  <si>
    <t>Non-Current Assets</t>
  </si>
  <si>
    <t>Total Current Assets</t>
  </si>
  <si>
    <t>EQUITY AND LIABILITIES</t>
  </si>
  <si>
    <t>Non-Current Liabilities</t>
  </si>
  <si>
    <t>Total Liabilities</t>
  </si>
  <si>
    <t>TOTAL EQUITY AND LIABILITIES</t>
  </si>
  <si>
    <t>TOTAL ASSETS</t>
  </si>
  <si>
    <t>Total comprehensive income for the financial period</t>
  </si>
  <si>
    <t>Share Premium</t>
  </si>
  <si>
    <t>Balance as at 1 January 2010</t>
  </si>
  <si>
    <t>Balance as at 1 January 2011</t>
  </si>
  <si>
    <t>CONDENSED CONSOLIDATED STATEMENTS OF FINANCIAL POSITION</t>
  </si>
  <si>
    <t>EXPLANATORY NOTES PURSUANT TO APPENDIX 9B OF THE LISTING REQUIREMENTS BURSA MALAYSIA SECURITIES BERHAD FOR THE ACE MARKET</t>
  </si>
  <si>
    <t>There were no corporate proposals announced but not completed as at the date of this announcement.</t>
  </si>
  <si>
    <t>Comments About Seasonal or Cyclical Factors</t>
  </si>
  <si>
    <t>Significant Accounting Policies</t>
  </si>
  <si>
    <t>a) Adoption of FRSs, Amendments to FRSs and IC Intepretations:</t>
  </si>
  <si>
    <t>b) FRSs,  IC Intepretations and Amendmetns to IC Intepretaions issued but not yet  effective</t>
  </si>
  <si>
    <t>The above IC Interpretation15 is, however, not applicable to the Group and the Company.</t>
  </si>
  <si>
    <t>%</t>
  </si>
  <si>
    <t>UNAUDITED INTERIM FINANCIAL STATEMENTS</t>
  </si>
  <si>
    <t>CONTENTS</t>
  </si>
  <si>
    <t>Page</t>
  </si>
  <si>
    <t xml:space="preserve">CONDENSED CONSOLIDATED STATEMENT OF FINANCIAL POSITION </t>
  </si>
  <si>
    <t>CONDENSED CONSOLIDATED STATEMENT OF COMPREHENSIVE INCOME</t>
  </si>
  <si>
    <t>CONDENSED CONSOLIDATED STATEMENT OF CHANGES IN EQUITY</t>
  </si>
  <si>
    <t>CONDENSED CONSOLIDATED STATEMENT OF CASH FLOWS</t>
  </si>
  <si>
    <t>NOTES TO THE INTERIM FINANCIAL REPORT</t>
  </si>
  <si>
    <t>5-7</t>
  </si>
  <si>
    <t>8-10</t>
  </si>
  <si>
    <t>Non-controlling interests</t>
  </si>
  <si>
    <t>Non-controlling Interests</t>
  </si>
  <si>
    <t>Total Shareholders' Equity</t>
  </si>
  <si>
    <t>Retained Profits</t>
  </si>
  <si>
    <t>Cash and cash equivalents at end of the period</t>
  </si>
  <si>
    <t>Auditors' Report on Preceding Annual Financial Statements</t>
  </si>
  <si>
    <t>Total comprehensive income for the period</t>
  </si>
  <si>
    <t>Inter-segment Eliminations</t>
  </si>
  <si>
    <t xml:space="preserve"> - Unrealised </t>
  </si>
  <si>
    <t>Total Group retained profits as per consolidated accounts</t>
  </si>
  <si>
    <t>Segment results (external)</t>
  </si>
  <si>
    <t>RESULT</t>
  </si>
  <si>
    <t>The significant accounting policies and methods of computation applied in the unaudited interim financial statements are consistent with those adopted in the most recent audited financial statements for the financial year ended 31 December 2010, except for the mandatory adoption of the following new and revised FRSs, Amendments to FRSs, Interpretations and Technical Release ("TR") which are applicable for the Group's financial period beginning 1 January 2011:</t>
  </si>
  <si>
    <t>&lt;-Distributable -&gt;</t>
  </si>
  <si>
    <t>The above IC Interpretation 12 is, however, not applicable to the Group and the Company.</t>
  </si>
  <si>
    <t xml:space="preserve">  - Basic</t>
  </si>
  <si>
    <t xml:space="preserve">  - Diluted</t>
  </si>
  <si>
    <t xml:space="preserve">EXPLANATORY NOTES TO THE INTERIM FINANCIAL REPORTING PURSUANT TO FINANCIAL REPORTING STANDARD  ("FRS") 134 </t>
  </si>
  <si>
    <t>ADDITIONAL INFORMATION REQUIRED BY BURSA MALAYSIA SECURITIES LISTING REQUIREMENT (APPENDIX 9 B)</t>
  </si>
  <si>
    <t>Owners of the Company</t>
  </si>
  <si>
    <t>Profit attributable to Owners of the Company</t>
  </si>
  <si>
    <t>Equity attributable to owners of the Company</t>
  </si>
  <si>
    <t>&lt;----- Non-distributable----&gt;</t>
  </si>
  <si>
    <t>Current Year Quarter</t>
  </si>
  <si>
    <t>Preceding Year Corresponding Quarter</t>
  </si>
  <si>
    <t>Current Year-To-Date</t>
  </si>
  <si>
    <t>Effective for financial periods beginning on or after 1 March 2010</t>
  </si>
  <si>
    <t>Current Year -To-Date</t>
  </si>
  <si>
    <t xml:space="preserve">Realised and Unrealised Retained Profits </t>
  </si>
  <si>
    <t>Earnings Per Share</t>
  </si>
  <si>
    <t>The basic and diluted earnings per share (EPS) for the current quarter and financial year-to-date have been calculated as follows:</t>
  </si>
  <si>
    <t>Profits attributable to owners of the Company (RM'000)</t>
  </si>
  <si>
    <t>Weighted average number of shares in issue ('000)</t>
  </si>
  <si>
    <t>Total retained profits of Company and its subsidiaries:</t>
  </si>
  <si>
    <t>Immediate Preceding Quarter</t>
  </si>
  <si>
    <t>The Group plans to adopt the above pronouncements when they become effective in the respective financial period.  These pronouncements are expected to have no significant impact on the financial position and performance of the Group upon their initial application, except as described below:</t>
  </si>
  <si>
    <t>This Standard supersedes the existing FRS 127 and replaces the current term 'minority interest' with a new term 'non-controlling interest' which is defined as the equity in a subsidiary that is not attributable, directly or indirectly, to a parent. Accordingly, total comprehensive income shall be attributed to the owners of the parent and to the non-controlling interests, even if this results in the non-controlling interests having a deficit balance.</t>
  </si>
  <si>
    <t>i)  FRS 127 Consolidated and Separate Financial Statements</t>
  </si>
  <si>
    <t>Changes in the Group's ownership interest in a subsidiary that do not result in a loss of control are accounted for as equity transactions. If the Group loses control of a subsidiary, any gains or losses are recognised in profit or loss and any investment retained in the former subsidiary shall be measured at its fair value at the date when control is lost.</t>
  </si>
  <si>
    <t>Significant Accounting Policies (continued)</t>
  </si>
  <si>
    <t>The Group re-phrased its minority interests as non-controlling interests and remeasured the non-controlling interests prospectively in accordance with the transitional provisions of the revised FRS 127. The adoption of the revised FRS 127 did not have an impact on the Group’s consolidated financial statements.</t>
  </si>
  <si>
    <t xml:space="preserve">The unaudited interim financial statements have been prepared in accordance with FRS134 : Interim Financial Reporting and Appendix 9B of the ACE Market Listing Requirements of Bursa Malaysia Securities Berhad ("Bursa Securities").  The unaudited interim financial statements should be read in conjunction with the Group's audited financial statements for the financial year ended 31 December 2010 and the accompanying explanatory notes.  </t>
  </si>
  <si>
    <t>These explanatory notes attached to the interim financial statements provide an explanation of events and transactions that are significant to an understanding of the changes in financial position and performance of the Group since the year ended 31 December 2010.</t>
  </si>
  <si>
    <t>Current Quarter Ended</t>
  </si>
  <si>
    <t>Immediate Preceding Quarter Ended</t>
  </si>
  <si>
    <t>Variation</t>
  </si>
  <si>
    <t>Variation of Results Against Immediate Preceding Quarter</t>
  </si>
  <si>
    <t>CONDENSED CONSOLIDATED STATEMENTS OF COMPREHENSIVE INCOME</t>
  </si>
  <si>
    <t>&lt;----- Individual Quarter -----&gt;</t>
  </si>
  <si>
    <t>&lt;----- Cumulative Quarters -----&gt;</t>
  </si>
  <si>
    <t xml:space="preserve">Current </t>
  </si>
  <si>
    <t>Quarter Ended</t>
  </si>
  <si>
    <t>Preceding Year</t>
  </si>
  <si>
    <t>Corresponding</t>
  </si>
  <si>
    <t>Current</t>
  </si>
  <si>
    <t>Year-To-Date</t>
  </si>
  <si>
    <t>Preceding</t>
  </si>
  <si>
    <t>Profit for the period</t>
  </si>
  <si>
    <t>Total comprehensive income for the period attributable to:</t>
  </si>
  <si>
    <t>Earnings per ordinary share attributable to owners of the Company (sen):</t>
  </si>
  <si>
    <t>Other comprehensive income for the period, net of tax</t>
  </si>
  <si>
    <t>Current Year</t>
  </si>
  <si>
    <t>Quarter</t>
  </si>
  <si>
    <t>As at Preceding</t>
  </si>
  <si>
    <t>Financial</t>
  </si>
  <si>
    <t>Year End</t>
  </si>
  <si>
    <t>As at End of</t>
  </si>
  <si>
    <t>Net assets per share attributable to owners of the Company (sen)</t>
  </si>
  <si>
    <t xml:space="preserve">Share Capital </t>
  </si>
  <si>
    <t>&lt;-------------     Attributable to owners of the Company         -- ----------&gt;</t>
  </si>
  <si>
    <t>CONDENSED CONSOLIDATED STATEMENTS OF CASH FLOWS</t>
  </si>
  <si>
    <t>Period Ended</t>
  </si>
  <si>
    <t>Profit before taxation</t>
  </si>
  <si>
    <t>Operating profit before working capital changes</t>
  </si>
  <si>
    <t>Cash and cash equivalent at beginning of period</t>
  </si>
  <si>
    <t>Cash and cash equivalent at end of period</t>
  </si>
  <si>
    <t>Cash and cash equivalents comprise the following:</t>
  </si>
  <si>
    <t>The auditors' report on the Group's financial statements for the year ended 31 December 2010 was not subject to any qualification.</t>
  </si>
  <si>
    <t>There were no significant changes in the nature and amount of estimates used in prior interim reporting period or prior financial years that have a material effect in the current quarter under review.</t>
  </si>
  <si>
    <t>Material Subsequent Event</t>
  </si>
  <si>
    <t>Material Changes in Estimates Used</t>
  </si>
  <si>
    <t>Debt and Equity Securities</t>
  </si>
  <si>
    <t>Segmental Information (continued)</t>
  </si>
  <si>
    <t>Cumulative Year</t>
  </si>
  <si>
    <t>To Date</t>
  </si>
  <si>
    <t>Review of Performance for the Current Quarter and Financial Year-To-Date</t>
  </si>
  <si>
    <t>Prospects</t>
  </si>
  <si>
    <t>Individual Quarter</t>
  </si>
  <si>
    <t>Preceding Year-To-Date</t>
  </si>
  <si>
    <t>Cumulative Quarters</t>
  </si>
  <si>
    <t>Basic earnings per share (sen)</t>
  </si>
  <si>
    <t>Diluted earnings per share (sen)</t>
  </si>
  <si>
    <t>The dilluted EPS is not applicable as there were no potential ordinary shares in issue for the current quarter and cumulative quarter.</t>
  </si>
  <si>
    <t>The disclosure of realised and unrealised retained profits above is solely for complying with the disclosure requirements stipulated in the directive of Bursa Securities and should not be applied for any other purposes.</t>
  </si>
  <si>
    <t>Profit from operations</t>
  </si>
  <si>
    <t>Cash flows from operating activities</t>
  </si>
  <si>
    <t>Cash from operations</t>
  </si>
  <si>
    <t>Net cash from operating activities</t>
  </si>
  <si>
    <t>Cash flows from investing activities</t>
  </si>
  <si>
    <t>Net cash used in investing activities</t>
  </si>
  <si>
    <t>Cash flows from financing activities</t>
  </si>
  <si>
    <t>Net changes in cash and cash equivalents</t>
  </si>
  <si>
    <t>The Group expects the year ahead to remain challenging. Barring any unforeseen circumstances,  the performance of the existing business of the Group is likely to remain satisfactory for the year ahead.</t>
  </si>
  <si>
    <t>The Group's principal business is not significantly affected by seasonality or cyclicality factors during the current quarter under review.</t>
  </si>
  <si>
    <t>There were no unusual items affecting assets, liabilities, equity, net income or cash flows for the current quarter under review.</t>
  </si>
  <si>
    <t>There were no changes in the composition of the Group during the current quarter under review.</t>
  </si>
  <si>
    <t>There were no sale of unquoted investments and/or properties in the current quarter under review.</t>
  </si>
  <si>
    <t>There were no purchases or disposals of quoted securities in the current quarter under review.</t>
  </si>
  <si>
    <t>Short-term investments</t>
  </si>
  <si>
    <t>Adjustments for:</t>
  </si>
  <si>
    <t>Changes in working capital:</t>
  </si>
  <si>
    <t xml:space="preserve">(The Condensed Consolidated Statement of Cash Flows should be read in conjunction with the audited Annual Financial Statements for the year ended 31 December 2010 and the accompanying explanatory notes attached to the interim financial statements.) </t>
  </si>
  <si>
    <t xml:space="preserve">Short-term investments </t>
  </si>
  <si>
    <t>Proceeds from hire purchase</t>
  </si>
  <si>
    <t>Proceeds from disposal of property, plant and equipment</t>
  </si>
  <si>
    <t>Repayments of bank borrowings</t>
  </si>
  <si>
    <t>The Group's effective tax rate for the current quarter was slightly higher than the statutory tax rate mainly due to the tax charges relate to profits of certain subsidiary companies which cannot be set-off against losses of other subsidiary companies and certain expenses are not deductible  for tax purposes.</t>
  </si>
  <si>
    <t>30.06.2011</t>
  </si>
  <si>
    <t>Net cash used in financing activities</t>
  </si>
  <si>
    <t>A final single-tier dividend on ordinary share of 0.48 sen per share (2009: 0.48 sen per share) amounting to RM1,209,600 in respect of the financial year ended 31 December 2010  was approved by the shareholders at the Company's Annual General Meeting held on 12 May 2011 and has been paid by the Company on 8 June 2011 to shareholders whose names appear in the Register of Depositors on 25 May 2011.</t>
  </si>
  <si>
    <t>(The Condensed Consolidated Statement of Comprehensive Income should be read in conjunction with the audited Annual Financial Statements for the year ended 31 December 2010 and the accompanying explanatory notes attached to the interim financial statements)</t>
  </si>
  <si>
    <t>(The Condensed Consolidated Statement of Financial Position should be read in conjunction with the audited Annual Financial Statements for the year ended 31 December 2010 and the accompanying explanatory notes attached to the interim financial statements)</t>
  </si>
  <si>
    <t>Dividends paid in respect of financial year ended 31 December 2010</t>
  </si>
  <si>
    <t>Dividends paid in respect of financial year ended 31 December 2009</t>
  </si>
  <si>
    <t>(The Condensed Consolidated Statement of Changes in Equity should be read in conjunction with the audited Annual Financial Statements for the year ended 31 December 2010 and the accompanying explanatory notes attached to the interim financial statements)</t>
  </si>
  <si>
    <t>There were no material changes in contingent liabilities or contingent assets arising since the last financial year ended on 31 December 2010.</t>
  </si>
  <si>
    <t>The determination of realised and unrealised profits or losses is compiled based on Guidance of Special Matter No.1, Determination of Realised and Unrealised Profits or Losses in the Context of Disclosure Pursuant to Bursa Securities Listing Requirements, issued by the Malaysian Institute of Accountants on 20 December 2010.</t>
  </si>
  <si>
    <t>The Board of Directors of the Company does not recommend any dividend for the current quarter under review.</t>
  </si>
  <si>
    <t>Financial Instruments: Presentation, relating to Classification of right issue</t>
  </si>
  <si>
    <t>Dividend paid to Owners of the Company</t>
  </si>
  <si>
    <t>Dividend paid to non-controlling interest</t>
  </si>
  <si>
    <t>FOR THE THIRD QUARTER ENDED 30 SEPTEMBER 2011</t>
  </si>
  <si>
    <t>FOR THE 3RD QUARTER ENDED 30 SEPTEMBER 2011</t>
  </si>
  <si>
    <t>AS AT 30 SEPTEMBER 2011</t>
  </si>
  <si>
    <t>30.09.2011</t>
  </si>
  <si>
    <t>30.09.2010</t>
  </si>
  <si>
    <t>9 Months Ended 30 September 2011  (Unaudited)</t>
  </si>
  <si>
    <t>Balance as at 30 September 2011</t>
  </si>
  <si>
    <t>9 Months Ended 30 September 2010 (Unaudited)</t>
  </si>
  <si>
    <t>Balance as at 30 September 2010</t>
  </si>
  <si>
    <t>9 Months</t>
  </si>
  <si>
    <t>3rd Quarter Ended 30.09.2011</t>
  </si>
  <si>
    <t>Segment revenue and segment results for the 3rd quarter ended 30 September 2011 by the respective operating segments are as follows:</t>
  </si>
  <si>
    <t>3rd Quarter Ended 30.09.2010</t>
  </si>
  <si>
    <t>30.12.2010</t>
  </si>
  <si>
    <t xml:space="preserve">Bank overdraft of RM0.113 million has been included as short term borrowings. </t>
  </si>
  <si>
    <t>ii) As at 30 September 2011, the contingent liability not recognised in the statement of financial position of the company is as follow:-</t>
  </si>
  <si>
    <t>23 November 2011</t>
  </si>
  <si>
    <t>The Group's revenue for the current quarter ended 30 September 2011 showed an increase of 16.9% to RM4.915 million from RM4.203 million in the preceding corresponding year's quarter. The Group's profit before tax increased by 68.1% to RM 0.931 million from RM 0.554 million in the preceding corresponding year's quarter.</t>
  </si>
  <si>
    <t>The unaudited interim statements for the 3rd quarter ended 30 September 2011, other than for financial instruments, have been prepared under the historical cost convention. Financial instruments have been faired valued in accordance to FRS139 Financial instruments: Recognition and Measurement.</t>
  </si>
  <si>
    <t>There were no outstanding derivatives (including financial instruments designated as hedging instruments) as at the end of the quarter ended 30 September 2011; and</t>
  </si>
  <si>
    <t>Allowance for doubtful debt</t>
  </si>
  <si>
    <t>Dividend income</t>
  </si>
  <si>
    <t>Divdend received</t>
  </si>
  <si>
    <t>Write-down of inventories</t>
  </si>
  <si>
    <r>
      <t>For the current quarter under review, the Group recorded higher revenue of RM4.915 million, representing an increase of 9.2% from the immediate preceding quarter's revenue of RM4.501 million while the Group's profit before tax for the current quarter increased by</t>
    </r>
    <r>
      <rPr>
        <sz val="12"/>
        <color indexed="8"/>
        <rFont val="Times New Roman"/>
        <family val="1"/>
      </rPr>
      <t xml:space="preserve"> 48.5%</t>
    </r>
    <r>
      <rPr>
        <sz val="12"/>
        <rFont val="times new roman"/>
        <family val="1"/>
      </rPr>
      <t xml:space="preserve"> to RM 0.931 million from RM 0.627 million in the immediate preceding quarter.  </t>
    </r>
  </si>
  <si>
    <t>The Group's revenue for the current financial year-to-date ended 30 September 2011 showed an increase of 9.1% to RM13.190 million from RM12.091 million in the preceding corresponding year's quarter. The Group's profit  before tax increased by 10.7% to RM1.941 million from RM1.754 million in the preceding corresponding financial year-to-date.</t>
  </si>
  <si>
    <t>i) The Company had entered into a Call and Put Option Agreement ("CPOA") on 9 December 2009 for the disposal of 150,000 ordinary shares of RM 1.00 each, comprising 15% equity interest in Agro Venture Carbon Sdn. Bhd. ("AVC") for a total disposal consideration of RM 300,000. The salient features of CPOA are as follow:</t>
  </si>
  <si>
    <t xml:space="preserve">The net fair value of the contingent liability is estimated to be minimal as the subsidiary companies are expected to fulfill their obligation to repay their borrowings. </t>
  </si>
  <si>
    <t xml:space="preserve">Trade and other receivables </t>
  </si>
  <si>
    <t>Purchase of property, plant and equipment</t>
  </si>
  <si>
    <t>The increase in the Group's profit before tax for the current quarter and current financial year-to-date were mainly due to higher profit contribution from environmental products and services segments of the Group.</t>
  </si>
</sst>
</file>

<file path=xl/styles.xml><?xml version="1.0" encoding="utf-8"?>
<styleSheet xmlns="http://schemas.openxmlformats.org/spreadsheetml/2006/main">
  <numFmts count="12">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_(* #,##0_);_(* \(#,##0\);_(* &quot;-&quot;??_);_(@_)"/>
    <numFmt numFmtId="165" formatCode="[$-809]d\ mmmm\ yyyy;@"/>
    <numFmt numFmtId="166" formatCode="0.0%"/>
    <numFmt numFmtId="167" formatCode="#,##0.0"/>
  </numFmts>
  <fonts count="38">
    <font>
      <sz val="10"/>
      <name val="Arial"/>
      <family val="2"/>
    </font>
    <font>
      <sz val="11"/>
      <color indexed="8"/>
      <name val="Calibri"/>
      <family val="2"/>
    </font>
    <font>
      <b/>
      <sz val="12"/>
      <name val="Times New Roman"/>
      <family val="1"/>
    </font>
    <font>
      <sz val="12"/>
      <name val="times new roman"/>
      <family val="1"/>
    </font>
    <font>
      <u val="single"/>
      <sz val="12"/>
      <name val="Times New Roman"/>
      <family val="1"/>
    </font>
    <font>
      <sz val="12"/>
      <name val="Arial"/>
      <family val="2"/>
    </font>
    <font>
      <b/>
      <u val="single"/>
      <sz val="12"/>
      <name val="Times New Roman"/>
      <family val="1"/>
    </font>
    <font>
      <i/>
      <sz val="12"/>
      <name val="Times New Roman"/>
      <family val="1"/>
    </font>
    <font>
      <strike/>
      <sz val="12"/>
      <color indexed="48"/>
      <name val="Times New Roman"/>
      <family val="1"/>
    </font>
    <font>
      <sz val="10"/>
      <name val="Times New Roman"/>
      <family val="1"/>
    </font>
    <font>
      <sz val="12"/>
      <color indexed="10"/>
      <name val="times new roman"/>
      <family val="1"/>
    </font>
    <font>
      <sz val="12"/>
      <color indexed="12"/>
      <name val="Times New Roman"/>
      <family val="1"/>
    </font>
    <font>
      <sz val="12"/>
      <color indexed="8"/>
      <name val="Times New Roman"/>
      <family val="1"/>
    </font>
    <font>
      <b/>
      <sz val="12"/>
      <color indexed="8"/>
      <name val="Times New Roman"/>
      <family val="1"/>
    </font>
    <font>
      <sz val="8"/>
      <name val="Arial"/>
      <family val="2"/>
    </font>
    <font>
      <b/>
      <sz val="16"/>
      <name val="Times New Roman"/>
      <family val="1"/>
    </font>
    <font>
      <u val="single"/>
      <sz val="10"/>
      <name val="Times New Roman"/>
      <family val="1"/>
    </font>
    <font>
      <sz val="8"/>
      <name val="Times New Roman"/>
      <family val="1"/>
    </font>
    <font>
      <b/>
      <sz val="12"/>
      <name val="Arial"/>
      <family val="2"/>
    </font>
    <font>
      <b/>
      <sz val="11"/>
      <name val="Times New Roman"/>
      <family val="1"/>
    </font>
    <font>
      <sz val="12"/>
      <color indexed="8"/>
      <name val="Arial"/>
      <family val="2"/>
    </font>
    <font>
      <b/>
      <sz val="12"/>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border>
    <border>
      <left/>
      <right/>
      <top/>
      <bottom style="double"/>
    </border>
    <border>
      <left/>
      <right/>
      <top style="thin"/>
      <bottom/>
    </border>
    <border>
      <left/>
      <right/>
      <top style="thin"/>
      <bottom style="thin"/>
    </border>
    <border>
      <left/>
      <right/>
      <top style="thin"/>
      <bottom style="double"/>
    </border>
    <border>
      <left/>
      <right/>
      <top style="double"/>
      <bottom/>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style="medium"/>
    </border>
    <border>
      <left/>
      <right style="thin"/>
      <top/>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27" fillId="3" borderId="0" applyNumberFormat="0" applyBorder="0" applyAlignment="0" applyProtection="0"/>
    <xf numFmtId="0" fontId="31" fillId="20" borderId="1" applyNumberFormat="0" applyAlignment="0" applyProtection="0"/>
    <xf numFmtId="0" fontId="3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26"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9" fillId="7" borderId="1" applyNumberFormat="0" applyAlignment="0" applyProtection="0"/>
    <xf numFmtId="0" fontId="32" fillId="0" borderId="6" applyNumberFormat="0" applyFill="0" applyAlignment="0" applyProtection="0"/>
    <xf numFmtId="0" fontId="28" fillId="22" borderId="0" applyNumberFormat="0" applyBorder="0" applyAlignment="0" applyProtection="0"/>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36" fillId="0" borderId="9" applyNumberFormat="0" applyFill="0" applyAlignment="0" applyProtection="0"/>
    <xf numFmtId="0" fontId="34" fillId="0" borderId="0" applyNumberFormat="0" applyFill="0" applyBorder="0" applyAlignment="0" applyProtection="0"/>
  </cellStyleXfs>
  <cellXfs count="488">
    <xf numFmtId="0" fontId="0" fillId="0" borderId="0" xfId="0" applyAlignment="1">
      <alignment/>
    </xf>
    <xf numFmtId="0" fontId="3" fillId="0" borderId="0" xfId="0" applyFont="1" applyFill="1" applyAlignment="1">
      <alignment/>
    </xf>
    <xf numFmtId="0" fontId="3" fillId="0" borderId="0" xfId="0" applyFont="1" applyAlignment="1">
      <alignment/>
    </xf>
    <xf numFmtId="0" fontId="3" fillId="0" borderId="0" xfId="0" applyFont="1" applyFill="1" applyAlignment="1">
      <alignment vertical="top"/>
    </xf>
    <xf numFmtId="0" fontId="2" fillId="0" borderId="0" xfId="0" applyFont="1" applyFill="1" applyAlignment="1">
      <alignment vertical="top"/>
    </xf>
    <xf numFmtId="0" fontId="3" fillId="0" borderId="0" xfId="0" applyFont="1" applyFill="1" applyAlignment="1">
      <alignment horizontal="justify" vertical="top" wrapText="1"/>
    </xf>
    <xf numFmtId="0" fontId="2" fillId="0" borderId="0" xfId="0" applyFont="1" applyFill="1" applyAlignment="1">
      <alignment horizontal="left"/>
    </xf>
    <xf numFmtId="0" fontId="2" fillId="0" borderId="0" xfId="0" applyFont="1" applyFill="1" applyAlignment="1">
      <alignment/>
    </xf>
    <xf numFmtId="0" fontId="3" fillId="0" borderId="0" xfId="0" applyFont="1" applyFill="1" applyAlignment="1">
      <alignment horizontal="left"/>
    </xf>
    <xf numFmtId="0" fontId="3" fillId="0" borderId="0" xfId="0" applyFont="1" applyFill="1" applyAlignment="1">
      <alignment horizontal="left" vertical="top"/>
    </xf>
    <xf numFmtId="37" fontId="3" fillId="0" borderId="0" xfId="0" applyNumberFormat="1" applyFont="1" applyFill="1" applyBorder="1" applyAlignment="1">
      <alignment horizontal="right" vertical="top" wrapText="1"/>
    </xf>
    <xf numFmtId="0" fontId="3" fillId="0" borderId="0" xfId="0" applyFont="1" applyFill="1" applyAlignment="1">
      <alignment vertical="top" wrapText="1"/>
    </xf>
    <xf numFmtId="37" fontId="3" fillId="0" borderId="0" xfId="0" applyNumberFormat="1" applyFont="1" applyFill="1" applyAlignment="1">
      <alignment vertical="top"/>
    </xf>
    <xf numFmtId="0" fontId="3" fillId="0" borderId="0" xfId="0" applyFont="1" applyAlignment="1">
      <alignment wrapText="1"/>
    </xf>
    <xf numFmtId="0" fontId="3" fillId="0" borderId="0" xfId="0" applyFont="1" applyFill="1" applyAlignment="1" quotePrefix="1">
      <alignment horizontal="justify" vertical="top" wrapText="1"/>
    </xf>
    <xf numFmtId="0" fontId="2" fillId="0" borderId="0" xfId="0" applyFont="1" applyFill="1" applyBorder="1" applyAlignment="1">
      <alignment horizontal="left" vertical="top"/>
    </xf>
    <xf numFmtId="0" fontId="3" fillId="0" borderId="0" xfId="0" applyFont="1" applyFill="1" applyAlignment="1">
      <alignment horizontal="left" vertical="top" wrapText="1"/>
    </xf>
    <xf numFmtId="41" fontId="3" fillId="0" borderId="0" xfId="0" applyNumberFormat="1" applyFont="1" applyFill="1" applyBorder="1" applyAlignment="1">
      <alignment vertical="top"/>
    </xf>
    <xf numFmtId="0" fontId="2" fillId="0" borderId="0" xfId="0" applyFont="1" applyFill="1" applyBorder="1" applyAlignment="1">
      <alignment horizontal="center" vertical="top"/>
    </xf>
    <xf numFmtId="0" fontId="4" fillId="0" borderId="0" xfId="0" applyFont="1" applyFill="1" applyAlignment="1">
      <alignment horizontal="center" vertical="top"/>
    </xf>
    <xf numFmtId="0" fontId="2" fillId="0" borderId="0" xfId="0" applyFont="1" applyFill="1" applyAlignment="1">
      <alignment horizontal="center" vertical="top" wrapText="1"/>
    </xf>
    <xf numFmtId="0" fontId="2" fillId="0" borderId="0" xfId="0" applyFont="1" applyFill="1" applyAlignment="1">
      <alignment horizontal="center" vertical="top"/>
    </xf>
    <xf numFmtId="0" fontId="3" fillId="0" borderId="0" xfId="0" applyFont="1" applyFill="1" applyAlignment="1">
      <alignment horizontal="justify" vertical="top"/>
    </xf>
    <xf numFmtId="0" fontId="2" fillId="0" borderId="0" xfId="0" applyFont="1" applyAlignment="1">
      <alignment/>
    </xf>
    <xf numFmtId="0" fontId="2" fillId="0" borderId="0" xfId="0" applyFont="1" applyFill="1" applyBorder="1" applyAlignment="1">
      <alignment horizontal="center"/>
    </xf>
    <xf numFmtId="0" fontId="2" fillId="0" borderId="0" xfId="0" applyFont="1" applyAlignment="1">
      <alignment horizontal="center"/>
    </xf>
    <xf numFmtId="0" fontId="2" fillId="0" borderId="10" xfId="0" applyFont="1" applyFill="1" applyBorder="1" applyAlignment="1">
      <alignment horizontal="center"/>
    </xf>
    <xf numFmtId="0" fontId="3" fillId="0" borderId="0" xfId="0" applyFont="1" applyFill="1" applyAlignment="1">
      <alignment/>
    </xf>
    <xf numFmtId="164" fontId="3" fillId="0" borderId="11" xfId="42" applyNumberFormat="1" applyFont="1" applyBorder="1" applyAlignment="1">
      <alignment/>
    </xf>
    <xf numFmtId="164" fontId="3" fillId="0" borderId="0" xfId="42" applyNumberFormat="1" applyFont="1" applyFill="1" applyBorder="1" applyAlignment="1">
      <alignment/>
    </xf>
    <xf numFmtId="164" fontId="3" fillId="0" borderId="0" xfId="42" applyNumberFormat="1" applyFont="1" applyBorder="1" applyAlignment="1">
      <alignment/>
    </xf>
    <xf numFmtId="0" fontId="3" fillId="0" borderId="0" xfId="0" applyFont="1" applyFill="1" applyBorder="1" applyAlignment="1">
      <alignment vertical="top"/>
    </xf>
    <xf numFmtId="37" fontId="3" fillId="0" borderId="0" xfId="0" applyNumberFormat="1" applyFont="1" applyFill="1" applyBorder="1" applyAlignment="1">
      <alignment vertical="top"/>
    </xf>
    <xf numFmtId="164" fontId="3" fillId="0" borderId="0" xfId="42" applyNumberFormat="1" applyFont="1" applyAlignment="1">
      <alignment/>
    </xf>
    <xf numFmtId="164" fontId="3" fillId="0" borderId="0" xfId="42" applyNumberFormat="1" applyFont="1" applyFill="1" applyBorder="1" applyAlignment="1">
      <alignment vertical="top" wrapText="1"/>
    </xf>
    <xf numFmtId="0" fontId="3" fillId="0" borderId="0" xfId="0" applyFont="1" applyFill="1" applyBorder="1" applyAlignment="1">
      <alignment vertical="top" wrapText="1"/>
    </xf>
    <xf numFmtId="0" fontId="3" fillId="0" borderId="0" xfId="0" applyFont="1" applyFill="1" applyAlignment="1">
      <alignment horizontal="center" vertical="top"/>
    </xf>
    <xf numFmtId="43" fontId="3" fillId="0" borderId="0" xfId="0" applyNumberFormat="1" applyFont="1" applyFill="1" applyBorder="1" applyAlignment="1">
      <alignment horizontal="justify" vertical="top" wrapText="1"/>
    </xf>
    <xf numFmtId="0" fontId="3" fillId="0" borderId="0" xfId="0" applyFont="1" applyAlignment="1">
      <alignment horizontal="center"/>
    </xf>
    <xf numFmtId="0" fontId="5" fillId="0" borderId="0" xfId="0" applyFont="1" applyAlignment="1">
      <alignment/>
    </xf>
    <xf numFmtId="0" fontId="3" fillId="0" borderId="12" xfId="0" applyFont="1" applyBorder="1" applyAlignment="1">
      <alignment/>
    </xf>
    <xf numFmtId="0" fontId="3" fillId="0" borderId="0" xfId="0" applyFont="1" applyBorder="1" applyAlignment="1">
      <alignment/>
    </xf>
    <xf numFmtId="0" fontId="2" fillId="0" borderId="0" xfId="0" applyFont="1" applyBorder="1" applyAlignment="1">
      <alignment horizontal="center"/>
    </xf>
    <xf numFmtId="0" fontId="3" fillId="0" borderId="10" xfId="0" applyFont="1" applyBorder="1" applyAlignment="1">
      <alignment/>
    </xf>
    <xf numFmtId="41" fontId="3" fillId="0" borderId="0" xfId="42" applyNumberFormat="1" applyFont="1" applyBorder="1" applyAlignment="1">
      <alignment horizontal="right"/>
    </xf>
    <xf numFmtId="41" fontId="3" fillId="0" borderId="0" xfId="0" applyNumberFormat="1" applyFont="1" applyAlignment="1">
      <alignment/>
    </xf>
    <xf numFmtId="164" fontId="3" fillId="0" borderId="10" xfId="42" applyNumberFormat="1" applyFont="1" applyBorder="1" applyAlignment="1">
      <alignment/>
    </xf>
    <xf numFmtId="165" fontId="2" fillId="0" borderId="0" xfId="0" applyNumberFormat="1" applyFont="1" applyFill="1" applyBorder="1" applyAlignment="1">
      <alignment horizontal="center"/>
    </xf>
    <xf numFmtId="0" fontId="3" fillId="0" borderId="10" xfId="0" applyFont="1" applyFill="1" applyBorder="1" applyAlignment="1">
      <alignment/>
    </xf>
    <xf numFmtId="0" fontId="3" fillId="0" borderId="0" xfId="0" applyFont="1" applyFill="1" applyBorder="1" applyAlignment="1">
      <alignment/>
    </xf>
    <xf numFmtId="41" fontId="3" fillId="0" borderId="0" xfId="42" applyNumberFormat="1" applyFont="1" applyFill="1" applyAlignment="1">
      <alignment/>
    </xf>
    <xf numFmtId="41" fontId="3" fillId="0" borderId="0" xfId="42" applyNumberFormat="1" applyFont="1" applyFill="1" applyBorder="1" applyAlignment="1">
      <alignment/>
    </xf>
    <xf numFmtId="41" fontId="3" fillId="0" borderId="0" xfId="42" applyNumberFormat="1" applyFont="1" applyFill="1" applyBorder="1" applyAlignment="1">
      <alignment horizontal="center"/>
    </xf>
    <xf numFmtId="0" fontId="3" fillId="0" borderId="0" xfId="0" applyFont="1" applyBorder="1" applyAlignment="1" quotePrefix="1">
      <alignment horizontal="left"/>
    </xf>
    <xf numFmtId="0" fontId="3" fillId="0" borderId="0" xfId="0" applyFont="1" applyBorder="1" applyAlignment="1">
      <alignment horizontal="left"/>
    </xf>
    <xf numFmtId="41" fontId="3" fillId="0" borderId="0" xfId="42" applyNumberFormat="1" applyFont="1" applyFill="1" applyBorder="1" applyAlignment="1">
      <alignment horizontal="right"/>
    </xf>
    <xf numFmtId="41" fontId="3" fillId="0" borderId="12" xfId="42" applyNumberFormat="1" applyFont="1" applyFill="1" applyBorder="1" applyAlignment="1">
      <alignment horizontal="right"/>
    </xf>
    <xf numFmtId="41" fontId="3" fillId="0" borderId="10" xfId="42" applyNumberFormat="1" applyFont="1" applyFill="1" applyBorder="1" applyAlignment="1">
      <alignment/>
    </xf>
    <xf numFmtId="41" fontId="3" fillId="0" borderId="0" xfId="42" applyNumberFormat="1" applyFont="1" applyFill="1" applyAlignment="1">
      <alignment horizontal="right"/>
    </xf>
    <xf numFmtId="41" fontId="3" fillId="0" borderId="13" xfId="42" applyNumberFormat="1" applyFont="1" applyFill="1" applyBorder="1" applyAlignment="1">
      <alignment horizontal="right"/>
    </xf>
    <xf numFmtId="164" fontId="3" fillId="0" borderId="0" xfId="0" applyNumberFormat="1" applyFont="1" applyAlignment="1">
      <alignment/>
    </xf>
    <xf numFmtId="41" fontId="3" fillId="0" borderId="14" xfId="42" applyNumberFormat="1" applyFont="1" applyFill="1" applyBorder="1" applyAlignment="1">
      <alignment/>
    </xf>
    <xf numFmtId="41" fontId="3" fillId="0" borderId="0" xfId="0" applyNumberFormat="1" applyFont="1" applyFill="1" applyBorder="1" applyAlignment="1">
      <alignment/>
    </xf>
    <xf numFmtId="41" fontId="3" fillId="0" borderId="0" xfId="0" applyNumberFormat="1" applyFont="1" applyFill="1" applyBorder="1" applyAlignment="1">
      <alignment horizontal="left"/>
    </xf>
    <xf numFmtId="0" fontId="2" fillId="0" borderId="0" xfId="0" applyFont="1" applyFill="1" applyAlignment="1">
      <alignment horizontal="center"/>
    </xf>
    <xf numFmtId="0" fontId="3" fillId="0" borderId="10" xfId="0" applyFont="1" applyFill="1" applyBorder="1" applyAlignment="1">
      <alignment horizontal="centerContinuous"/>
    </xf>
    <xf numFmtId="0" fontId="3" fillId="0" borderId="0" xfId="0" applyFont="1" applyFill="1" applyBorder="1" applyAlignment="1">
      <alignment horizontal="centerContinuous"/>
    </xf>
    <xf numFmtId="3" fontId="3" fillId="0" borderId="0" xfId="0" applyNumberFormat="1" applyFont="1" applyFill="1" applyBorder="1" applyAlignment="1">
      <alignment/>
    </xf>
    <xf numFmtId="164" fontId="2" fillId="0" borderId="0" xfId="42" applyNumberFormat="1" applyFont="1" applyFill="1" applyAlignment="1">
      <alignment/>
    </xf>
    <xf numFmtId="164" fontId="3" fillId="0" borderId="0" xfId="42" applyNumberFormat="1" applyFont="1" applyFill="1" applyAlignment="1">
      <alignment/>
    </xf>
    <xf numFmtId="164" fontId="2" fillId="0" borderId="0" xfId="42" applyNumberFormat="1" applyFont="1" applyFill="1" applyBorder="1" applyAlignment="1">
      <alignment/>
    </xf>
    <xf numFmtId="41" fontId="3" fillId="0" borderId="13" xfId="42" applyNumberFormat="1" applyFont="1" applyFill="1" applyBorder="1" applyAlignment="1">
      <alignment/>
    </xf>
    <xf numFmtId="43" fontId="3" fillId="0" borderId="0" xfId="42" applyFont="1" applyFill="1" applyBorder="1" applyAlignment="1">
      <alignment/>
    </xf>
    <xf numFmtId="0" fontId="2" fillId="0" borderId="0" xfId="0" applyFont="1" applyFill="1" applyBorder="1" applyAlignment="1" quotePrefix="1">
      <alignment horizontal="center"/>
    </xf>
    <xf numFmtId="37" fontId="3" fillId="0" borderId="0" xfId="0" applyNumberFormat="1" applyFont="1" applyFill="1" applyBorder="1" applyAlignment="1">
      <alignment horizontal="right"/>
    </xf>
    <xf numFmtId="0" fontId="3" fillId="0" borderId="0" xfId="0" applyFont="1" applyFill="1" applyBorder="1" applyAlignment="1">
      <alignment horizontal="right"/>
    </xf>
    <xf numFmtId="0" fontId="3" fillId="0" borderId="0" xfId="0" applyFont="1" applyAlignment="1">
      <alignment horizontal="justify" vertical="top" wrapText="1"/>
    </xf>
    <xf numFmtId="0" fontId="9" fillId="0" borderId="0" xfId="0" applyFont="1" applyFill="1" applyAlignment="1">
      <alignment vertical="top" wrapText="1"/>
    </xf>
    <xf numFmtId="37" fontId="3" fillId="0" borderId="0" xfId="0" applyNumberFormat="1" applyFont="1" applyAlignment="1">
      <alignment/>
    </xf>
    <xf numFmtId="0" fontId="3" fillId="0" borderId="0" xfId="0" applyFont="1" applyAlignment="1">
      <alignment vertical="top"/>
    </xf>
    <xf numFmtId="37" fontId="3" fillId="0" borderId="0" xfId="0" applyNumberFormat="1" applyFont="1" applyFill="1" applyAlignment="1">
      <alignment horizontal="justify" vertical="top" wrapText="1"/>
    </xf>
    <xf numFmtId="37" fontId="3" fillId="0" borderId="0" xfId="0" applyNumberFormat="1" applyFont="1" applyAlignment="1">
      <alignment wrapText="1"/>
    </xf>
    <xf numFmtId="0" fontId="3" fillId="0" borderId="0" xfId="0" applyFont="1" applyFill="1" applyAlignment="1">
      <alignment wrapText="1"/>
    </xf>
    <xf numFmtId="37" fontId="3" fillId="0" borderId="11" xfId="42" applyNumberFormat="1" applyFont="1" applyFill="1" applyBorder="1" applyAlignment="1">
      <alignment/>
    </xf>
    <xf numFmtId="37" fontId="3" fillId="0" borderId="11" xfId="42" applyNumberFormat="1" applyFont="1" applyBorder="1" applyAlignment="1">
      <alignment/>
    </xf>
    <xf numFmtId="37" fontId="3" fillId="0" borderId="0" xfId="42" applyNumberFormat="1" applyFont="1" applyAlignment="1">
      <alignment/>
    </xf>
    <xf numFmtId="0" fontId="10" fillId="0" borderId="0" xfId="0" applyFont="1" applyAlignment="1">
      <alignment/>
    </xf>
    <xf numFmtId="0" fontId="3" fillId="0" borderId="0" xfId="0" applyFont="1" applyFill="1" applyAlignment="1">
      <alignment vertical="justify"/>
    </xf>
    <xf numFmtId="0" fontId="3" fillId="0" borderId="0" xfId="0" applyFont="1" applyFill="1" applyAlignment="1" quotePrefix="1">
      <alignment vertical="top" wrapText="1"/>
    </xf>
    <xf numFmtId="0" fontId="3" fillId="0" borderId="0" xfId="0" applyFont="1" applyFill="1" applyAlignment="1">
      <alignment horizontal="right"/>
    </xf>
    <xf numFmtId="0" fontId="3" fillId="0" borderId="0" xfId="0" applyFont="1" applyFill="1" applyAlignment="1">
      <alignment horizontal="justify" vertical="justify" wrapText="1"/>
    </xf>
    <xf numFmtId="0" fontId="0" fillId="0" borderId="0" xfId="0" applyFont="1" applyFill="1" applyAlignment="1">
      <alignment vertical="top" wrapText="1"/>
    </xf>
    <xf numFmtId="0" fontId="0" fillId="0" borderId="0" xfId="0" applyFont="1" applyFill="1" applyAlignment="1">
      <alignment/>
    </xf>
    <xf numFmtId="43" fontId="3" fillId="0" borderId="0" xfId="0" applyNumberFormat="1" applyFont="1" applyFill="1" applyAlignment="1">
      <alignment/>
    </xf>
    <xf numFmtId="0" fontId="3" fillId="0" borderId="0" xfId="0" applyFont="1" applyFill="1" applyAlignment="1">
      <alignment horizontal="center"/>
    </xf>
    <xf numFmtId="0" fontId="3" fillId="0" borderId="0" xfId="43" applyNumberFormat="1" applyFont="1" applyFill="1" applyAlignment="1">
      <alignment vertical="center"/>
    </xf>
    <xf numFmtId="0" fontId="7" fillId="0" borderId="0" xfId="0" applyFont="1" applyFill="1" applyAlignment="1">
      <alignment/>
    </xf>
    <xf numFmtId="15" fontId="3" fillId="0" borderId="0" xfId="0" applyNumberFormat="1" applyFont="1" applyFill="1" applyAlignment="1" quotePrefix="1">
      <alignment/>
    </xf>
    <xf numFmtId="41" fontId="11" fillId="0" borderId="0" xfId="42" applyNumberFormat="1" applyFont="1" applyFill="1" applyBorder="1" applyAlignment="1">
      <alignment/>
    </xf>
    <xf numFmtId="0" fontId="11" fillId="0" borderId="0" xfId="0" applyFont="1" applyAlignment="1">
      <alignment/>
    </xf>
    <xf numFmtId="0" fontId="11" fillId="0" borderId="0" xfId="0" applyFont="1" applyFill="1" applyAlignment="1">
      <alignment/>
    </xf>
    <xf numFmtId="164" fontId="11" fillId="0" borderId="0" xfId="42" applyNumberFormat="1" applyFont="1" applyFill="1" applyAlignment="1">
      <alignment horizontal="right" vertical="top" wrapText="1"/>
    </xf>
    <xf numFmtId="0" fontId="11" fillId="0" borderId="0" xfId="0" applyFont="1" applyFill="1" applyAlignment="1">
      <alignment vertical="top"/>
    </xf>
    <xf numFmtId="0" fontId="12" fillId="0" borderId="0" xfId="0" applyFont="1" applyAlignment="1">
      <alignment/>
    </xf>
    <xf numFmtId="41" fontId="12" fillId="0" borderId="0" xfId="42" applyNumberFormat="1" applyFont="1" applyFill="1" applyBorder="1" applyAlignment="1">
      <alignment horizontal="center"/>
    </xf>
    <xf numFmtId="0" fontId="12" fillId="0" borderId="0" xfId="0" applyFont="1" applyBorder="1" applyAlignment="1">
      <alignment/>
    </xf>
    <xf numFmtId="164" fontId="12" fillId="0" borderId="0" xfId="42" applyNumberFormat="1" applyFont="1" applyFill="1" applyBorder="1" applyAlignment="1">
      <alignment/>
    </xf>
    <xf numFmtId="43" fontId="12" fillId="0" borderId="0" xfId="42" applyFont="1" applyFill="1" applyBorder="1" applyAlignment="1">
      <alignment/>
    </xf>
    <xf numFmtId="40" fontId="3" fillId="0" borderId="0" xfId="0" applyNumberFormat="1" applyFont="1" applyBorder="1" applyAlignment="1">
      <alignment/>
    </xf>
    <xf numFmtId="40" fontId="3" fillId="0" borderId="0" xfId="0" applyNumberFormat="1" applyFont="1" applyAlignment="1">
      <alignment/>
    </xf>
    <xf numFmtId="37" fontId="3" fillId="0" borderId="11" xfId="42" applyNumberFormat="1" applyFont="1" applyBorder="1" applyAlignment="1">
      <alignment horizontal="right"/>
    </xf>
    <xf numFmtId="164" fontId="12" fillId="0" borderId="0" xfId="42" applyNumberFormat="1" applyFont="1" applyFill="1" applyAlignment="1">
      <alignment horizontal="right" vertical="top" wrapText="1"/>
    </xf>
    <xf numFmtId="41" fontId="12" fillId="0" borderId="0" xfId="42" applyNumberFormat="1" applyFont="1" applyFill="1" applyBorder="1" applyAlignment="1">
      <alignment horizontal="right"/>
    </xf>
    <xf numFmtId="164" fontId="12" fillId="0" borderId="11" xfId="42" applyNumberFormat="1" applyFont="1" applyBorder="1" applyAlignment="1">
      <alignment/>
    </xf>
    <xf numFmtId="3" fontId="12" fillId="0" borderId="0" xfId="0" applyNumberFormat="1" applyFont="1" applyFill="1" applyAlignment="1">
      <alignment horizontal="right" vertical="top"/>
    </xf>
    <xf numFmtId="3" fontId="12" fillId="0" borderId="14" xfId="0" applyNumberFormat="1" applyFont="1" applyFill="1" applyBorder="1" applyAlignment="1">
      <alignment horizontal="right" vertical="top"/>
    </xf>
    <xf numFmtId="41" fontId="12" fillId="0" borderId="14" xfId="42" applyNumberFormat="1" applyFont="1" applyFill="1" applyBorder="1" applyAlignment="1">
      <alignment/>
    </xf>
    <xf numFmtId="41" fontId="12" fillId="24" borderId="13" xfId="42" applyNumberFormat="1" applyFont="1" applyFill="1" applyBorder="1" applyAlignment="1">
      <alignment/>
    </xf>
    <xf numFmtId="0" fontId="12" fillId="0" borderId="0" xfId="0" applyFont="1" applyFill="1" applyBorder="1" applyAlignment="1">
      <alignment vertical="top"/>
    </xf>
    <xf numFmtId="164" fontId="12" fillId="0" borderId="0" xfId="42" applyNumberFormat="1" applyFont="1" applyBorder="1" applyAlignment="1">
      <alignment/>
    </xf>
    <xf numFmtId="164" fontId="12" fillId="0" borderId="0" xfId="42" applyNumberFormat="1" applyFont="1" applyFill="1" applyBorder="1" applyAlignment="1">
      <alignment vertical="top"/>
    </xf>
    <xf numFmtId="41" fontId="12" fillId="0" borderId="0" xfId="0" applyNumberFormat="1" applyFont="1" applyFill="1" applyBorder="1" applyAlignment="1">
      <alignment vertical="top"/>
    </xf>
    <xf numFmtId="164" fontId="12" fillId="0" borderId="14" xfId="42" applyNumberFormat="1" applyFont="1" applyFill="1" applyBorder="1" applyAlignment="1">
      <alignment vertical="top"/>
    </xf>
    <xf numFmtId="37" fontId="12" fillId="0" borderId="0" xfId="42" applyNumberFormat="1" applyFont="1" applyFill="1" applyBorder="1" applyAlignment="1">
      <alignment vertical="top"/>
    </xf>
    <xf numFmtId="164" fontId="12" fillId="0" borderId="12" xfId="42" applyNumberFormat="1" applyFont="1" applyFill="1" applyBorder="1" applyAlignment="1">
      <alignment vertical="top"/>
    </xf>
    <xf numFmtId="164" fontId="12" fillId="0" borderId="10" xfId="42" applyNumberFormat="1" applyFont="1" applyFill="1" applyBorder="1" applyAlignment="1">
      <alignment vertical="top"/>
    </xf>
    <xf numFmtId="0" fontId="3" fillId="0" borderId="0" xfId="0" applyFont="1" applyFill="1" applyAlignment="1">
      <alignment horizontal="left" vertical="justify" wrapText="1"/>
    </xf>
    <xf numFmtId="0" fontId="3" fillId="0" borderId="0" xfId="0" applyFont="1" applyFill="1" applyAlignment="1">
      <alignment horizontal="right" vertical="justify" wrapText="1"/>
    </xf>
    <xf numFmtId="0" fontId="3" fillId="0" borderId="0" xfId="0" applyFont="1" applyFill="1" applyBorder="1" applyAlignment="1">
      <alignment horizontal="right" vertical="justify" wrapText="1"/>
    </xf>
    <xf numFmtId="0" fontId="3" fillId="0" borderId="0" xfId="0" applyFont="1" applyAlignment="1">
      <alignment horizontal="right"/>
    </xf>
    <xf numFmtId="0" fontId="12" fillId="0" borderId="15" xfId="0" applyFont="1" applyFill="1" applyBorder="1" applyAlignment="1">
      <alignment vertical="top"/>
    </xf>
    <xf numFmtId="0" fontId="2" fillId="0" borderId="0" xfId="0" applyFont="1" applyFill="1" applyBorder="1" applyAlignment="1">
      <alignment vertical="top"/>
    </xf>
    <xf numFmtId="0" fontId="3" fillId="0" borderId="0" xfId="0" applyFont="1" applyFill="1" applyAlignment="1">
      <alignment horizontal="justify"/>
    </xf>
    <xf numFmtId="164" fontId="12" fillId="0" borderId="0" xfId="42" applyNumberFormat="1" applyFont="1" applyFill="1" applyBorder="1" applyAlignment="1">
      <alignment horizontal="right"/>
    </xf>
    <xf numFmtId="0" fontId="3" fillId="0" borderId="0" xfId="0" applyFont="1" applyAlignment="1">
      <alignment horizontal="justify" wrapText="1"/>
    </xf>
    <xf numFmtId="0" fontId="2" fillId="0" borderId="0" xfId="0" applyFont="1" applyAlignment="1">
      <alignment horizontal="justify"/>
    </xf>
    <xf numFmtId="0" fontId="2" fillId="0" borderId="0" xfId="0" applyFont="1" applyAlignment="1">
      <alignment horizontal="left"/>
    </xf>
    <xf numFmtId="0" fontId="2" fillId="0" borderId="0" xfId="0" applyFont="1" applyFill="1" applyAlignment="1">
      <alignment horizontal="justify"/>
    </xf>
    <xf numFmtId="0" fontId="0" fillId="0" borderId="0" xfId="0" applyFont="1" applyFill="1" applyAlignment="1">
      <alignment wrapText="1"/>
    </xf>
    <xf numFmtId="0" fontId="0" fillId="0" borderId="0" xfId="0" applyFont="1" applyFill="1" applyAlignment="1">
      <alignment horizontal="justify" wrapText="1"/>
    </xf>
    <xf numFmtId="0" fontId="3" fillId="0" borderId="0" xfId="0" applyFont="1" applyFill="1" applyAlignment="1">
      <alignment horizontal="right" vertical="top"/>
    </xf>
    <xf numFmtId="37" fontId="3" fillId="0" borderId="0" xfId="0" applyNumberFormat="1" applyFont="1" applyFill="1" applyBorder="1" applyAlignment="1">
      <alignment horizontal="right" vertical="top"/>
    </xf>
    <xf numFmtId="0" fontId="2" fillId="0" borderId="0" xfId="0" applyFont="1" applyFill="1" applyBorder="1" applyAlignment="1">
      <alignment horizontal="right" vertical="top"/>
    </xf>
    <xf numFmtId="0" fontId="2" fillId="0" borderId="0" xfId="0" applyFont="1" applyFill="1" applyAlignment="1">
      <alignment horizontal="right" vertical="top"/>
    </xf>
    <xf numFmtId="0" fontId="2" fillId="0" borderId="10" xfId="0" applyFont="1" applyFill="1" applyBorder="1" applyAlignment="1">
      <alignment horizontal="right" vertical="top"/>
    </xf>
    <xf numFmtId="164" fontId="12" fillId="0" borderId="0" xfId="42" applyNumberFormat="1" applyFont="1" applyFill="1" applyAlignment="1">
      <alignment horizontal="right" vertical="top"/>
    </xf>
    <xf numFmtId="41" fontId="3" fillId="0" borderId="0" xfId="42" applyNumberFormat="1" applyFont="1" applyFill="1" applyAlignment="1">
      <alignment horizontal="justify"/>
    </xf>
    <xf numFmtId="0" fontId="3" fillId="0" borderId="0" xfId="0" applyNumberFormat="1" applyFont="1" applyFill="1" applyAlignment="1">
      <alignment horizontal="justify" vertical="top"/>
    </xf>
    <xf numFmtId="0" fontId="3" fillId="0" borderId="0" xfId="0" applyFont="1" applyAlignment="1">
      <alignment vertical="center" wrapText="1"/>
    </xf>
    <xf numFmtId="0" fontId="3" fillId="0" borderId="0" xfId="0" applyFont="1" applyFill="1" applyBorder="1" applyAlignment="1">
      <alignment horizontal="left" vertical="justify" wrapText="1"/>
    </xf>
    <xf numFmtId="10" fontId="3" fillId="0" borderId="0" xfId="0" applyNumberFormat="1" applyFont="1" applyFill="1" applyAlignment="1">
      <alignment vertical="top"/>
    </xf>
    <xf numFmtId="10" fontId="3" fillId="0" borderId="0" xfId="57" applyNumberFormat="1" applyFont="1" applyFill="1" applyAlignment="1">
      <alignment vertical="top"/>
    </xf>
    <xf numFmtId="10" fontId="3" fillId="0" borderId="0" xfId="0" applyNumberFormat="1" applyFont="1" applyFill="1" applyAlignment="1">
      <alignment/>
    </xf>
    <xf numFmtId="0" fontId="2" fillId="0" borderId="0" xfId="0" applyFont="1" applyAlignment="1">
      <alignment horizontal="right"/>
    </xf>
    <xf numFmtId="37" fontId="12" fillId="0" borderId="14" xfId="42" applyNumberFormat="1" applyFont="1" applyFill="1" applyBorder="1" applyAlignment="1">
      <alignment horizontal="right"/>
    </xf>
    <xf numFmtId="0" fontId="5" fillId="0" borderId="0" xfId="0" applyFont="1" applyAlignment="1">
      <alignment horizontal="center"/>
    </xf>
    <xf numFmtId="0" fontId="3" fillId="0" borderId="10" xfId="0" applyFont="1" applyFill="1" applyBorder="1" applyAlignment="1">
      <alignment horizontal="center"/>
    </xf>
    <xf numFmtId="0" fontId="3" fillId="0" borderId="0" xfId="0" applyFont="1" applyFill="1" applyBorder="1" applyAlignment="1">
      <alignment horizontal="center"/>
    </xf>
    <xf numFmtId="3" fontId="3" fillId="0" borderId="0" xfId="0" applyNumberFormat="1" applyFont="1" applyFill="1" applyBorder="1" applyAlignment="1">
      <alignment horizontal="center"/>
    </xf>
    <xf numFmtId="41" fontId="12" fillId="0" borderId="16" xfId="42" applyNumberFormat="1" applyFont="1" applyFill="1" applyBorder="1" applyAlignment="1">
      <alignment horizontal="center"/>
    </xf>
    <xf numFmtId="41" fontId="12" fillId="0" borderId="17" xfId="42" applyNumberFormat="1" applyFont="1" applyFill="1" applyBorder="1" applyAlignment="1">
      <alignment horizontal="center"/>
    </xf>
    <xf numFmtId="41" fontId="12" fillId="0" borderId="18" xfId="42" applyNumberFormat="1" applyFont="1" applyFill="1" applyBorder="1" applyAlignment="1">
      <alignment horizontal="center"/>
    </xf>
    <xf numFmtId="41" fontId="3" fillId="0" borderId="19" xfId="42" applyNumberFormat="1" applyFont="1" applyFill="1" applyBorder="1" applyAlignment="1">
      <alignment horizontal="center"/>
    </xf>
    <xf numFmtId="41" fontId="3" fillId="0" borderId="10" xfId="42" applyNumberFormat="1" applyFont="1" applyFill="1" applyBorder="1" applyAlignment="1">
      <alignment horizontal="center"/>
    </xf>
    <xf numFmtId="41" fontId="13" fillId="0" borderId="20" xfId="42" applyNumberFormat="1" applyFont="1" applyFill="1" applyBorder="1" applyAlignment="1">
      <alignment horizontal="center"/>
    </xf>
    <xf numFmtId="41" fontId="12" fillId="0" borderId="10" xfId="42" applyNumberFormat="1" applyFont="1" applyFill="1" applyBorder="1" applyAlignment="1">
      <alignment horizontal="center"/>
    </xf>
    <xf numFmtId="41" fontId="2" fillId="0" borderId="0" xfId="42" applyNumberFormat="1" applyFont="1" applyFill="1" applyBorder="1" applyAlignment="1">
      <alignment horizontal="center"/>
    </xf>
    <xf numFmtId="164" fontId="3" fillId="0" borderId="0" xfId="42" applyNumberFormat="1" applyFont="1" applyFill="1" applyBorder="1" applyAlignment="1">
      <alignment horizontal="center"/>
    </xf>
    <xf numFmtId="164" fontId="3" fillId="0" borderId="0" xfId="0" applyNumberFormat="1" applyFont="1" applyAlignment="1">
      <alignment horizontal="center"/>
    </xf>
    <xf numFmtId="0" fontId="9" fillId="0" borderId="0" xfId="0" applyFont="1" applyFill="1" applyAlignment="1">
      <alignment vertical="center"/>
    </xf>
    <xf numFmtId="0" fontId="9" fillId="0" borderId="0" xfId="0" applyFont="1" applyFill="1" applyAlignment="1">
      <alignment horizontal="center" vertical="center"/>
    </xf>
    <xf numFmtId="0" fontId="9" fillId="0" borderId="0" xfId="0" applyFont="1" applyFill="1" applyAlignment="1">
      <alignment horizontal="justify" vertical="center"/>
    </xf>
    <xf numFmtId="0" fontId="9" fillId="0" borderId="0" xfId="0" applyFont="1" applyAlignment="1">
      <alignment horizontal="center" vertical="center"/>
    </xf>
    <xf numFmtId="0" fontId="9" fillId="0" borderId="0" xfId="0" applyFont="1" applyAlignment="1">
      <alignment vertical="center"/>
    </xf>
    <xf numFmtId="16" fontId="9" fillId="0" borderId="0" xfId="0" applyNumberFormat="1" applyFont="1" applyFill="1" applyAlignment="1" quotePrefix="1">
      <alignment horizontal="center" vertical="center"/>
    </xf>
    <xf numFmtId="0" fontId="17" fillId="0" borderId="0" xfId="0" applyFont="1" applyFill="1" applyAlignment="1">
      <alignment vertical="center"/>
    </xf>
    <xf numFmtId="0" fontId="2" fillId="0" borderId="10" xfId="0" applyFont="1" applyBorder="1" applyAlignment="1">
      <alignment horizontal="right"/>
    </xf>
    <xf numFmtId="0" fontId="5" fillId="0" borderId="0" xfId="0" applyFont="1" applyAlignment="1">
      <alignment horizontal="right"/>
    </xf>
    <xf numFmtId="0" fontId="5" fillId="0" borderId="0" xfId="0" applyFont="1" applyBorder="1" applyAlignment="1">
      <alignment horizontal="right"/>
    </xf>
    <xf numFmtId="41" fontId="3" fillId="0" borderId="0" xfId="0" applyNumberFormat="1" applyFont="1" applyAlignment="1">
      <alignment horizontal="right"/>
    </xf>
    <xf numFmtId="41" fontId="3" fillId="0" borderId="0" xfId="0" applyNumberFormat="1" applyFont="1" applyBorder="1" applyAlignment="1">
      <alignment horizontal="right"/>
    </xf>
    <xf numFmtId="41" fontId="3" fillId="0" borderId="0" xfId="0" applyNumberFormat="1" applyFont="1" applyFill="1" applyBorder="1" applyAlignment="1">
      <alignment horizontal="right"/>
    </xf>
    <xf numFmtId="41" fontId="3" fillId="0" borderId="14" xfId="0" applyNumberFormat="1" applyFont="1" applyFill="1" applyBorder="1" applyAlignment="1">
      <alignment horizontal="right"/>
    </xf>
    <xf numFmtId="41" fontId="12" fillId="0" borderId="0" xfId="0" applyNumberFormat="1" applyFont="1" applyAlignment="1">
      <alignment horizontal="right"/>
    </xf>
    <xf numFmtId="41" fontId="12" fillId="0" borderId="0" xfId="0" applyNumberFormat="1" applyFont="1" applyBorder="1" applyAlignment="1">
      <alignment horizontal="right"/>
    </xf>
    <xf numFmtId="41" fontId="12" fillId="0" borderId="0" xfId="0" applyNumberFormat="1" applyFont="1" applyFill="1" applyBorder="1" applyAlignment="1">
      <alignment horizontal="right"/>
    </xf>
    <xf numFmtId="41" fontId="12" fillId="0" borderId="0" xfId="42" applyNumberFormat="1" applyFont="1" applyBorder="1" applyAlignment="1">
      <alignment horizontal="right"/>
    </xf>
    <xf numFmtId="41" fontId="12" fillId="0" borderId="14" xfId="0" applyNumberFormat="1" applyFont="1" applyFill="1" applyBorder="1" applyAlignment="1">
      <alignment horizontal="right"/>
    </xf>
    <xf numFmtId="0" fontId="11" fillId="0" borderId="0" xfId="0" applyFont="1" applyAlignment="1">
      <alignment horizontal="right"/>
    </xf>
    <xf numFmtId="0" fontId="11" fillId="0" borderId="0" xfId="0" applyFont="1" applyBorder="1" applyAlignment="1">
      <alignment horizontal="right"/>
    </xf>
    <xf numFmtId="0" fontId="3" fillId="0" borderId="0" xfId="0" applyFont="1" applyAlignment="1">
      <alignment horizontal="right" vertical="center" wrapText="1"/>
    </xf>
    <xf numFmtId="0" fontId="2" fillId="0" borderId="0" xfId="0" applyFont="1" applyBorder="1" applyAlignment="1">
      <alignment horizontal="right" vertical="center"/>
    </xf>
    <xf numFmtId="0" fontId="6" fillId="0" borderId="0" xfId="0" applyFont="1" applyBorder="1" applyAlignment="1">
      <alignment horizontal="right" vertical="center"/>
    </xf>
    <xf numFmtId="0" fontId="2" fillId="0" borderId="10" xfId="0" applyFont="1" applyFill="1" applyBorder="1" applyAlignment="1">
      <alignment horizontal="right"/>
    </xf>
    <xf numFmtId="37" fontId="3" fillId="0" borderId="0" xfId="0" applyNumberFormat="1" applyFont="1" applyFill="1" applyBorder="1" applyAlignment="1">
      <alignment wrapText="1"/>
    </xf>
    <xf numFmtId="0" fontId="2" fillId="0" borderId="0" xfId="0" applyNumberFormat="1" applyFont="1" applyFill="1" applyAlignment="1">
      <alignment horizontal="justify" vertical="top"/>
    </xf>
    <xf numFmtId="0" fontId="12" fillId="0" borderId="0" xfId="0" applyFont="1" applyFill="1" applyAlignment="1">
      <alignment horizontal="justify" vertical="top" wrapText="1"/>
    </xf>
    <xf numFmtId="14" fontId="2" fillId="0" borderId="0" xfId="0" applyNumberFormat="1" applyFont="1" applyFill="1" applyBorder="1" applyAlignment="1">
      <alignment horizontal="right"/>
    </xf>
    <xf numFmtId="37" fontId="3" fillId="0" borderId="0" xfId="0" applyNumberFormat="1" applyFont="1" applyFill="1" applyAlignment="1">
      <alignment horizontal="right" vertical="justify" wrapText="1"/>
    </xf>
    <xf numFmtId="37" fontId="3" fillId="0" borderId="0" xfId="0" applyNumberFormat="1" applyFont="1" applyFill="1" applyAlignment="1">
      <alignment horizontal="right"/>
    </xf>
    <xf numFmtId="37" fontId="3" fillId="0" borderId="14" xfId="0" applyNumberFormat="1" applyFont="1" applyFill="1" applyBorder="1" applyAlignment="1">
      <alignment horizontal="right" vertical="justify" wrapText="1"/>
    </xf>
    <xf numFmtId="0" fontId="2" fillId="0" borderId="10" xfId="0" applyFont="1" applyFill="1" applyBorder="1" applyAlignment="1">
      <alignment horizontal="right" vertical="center"/>
    </xf>
    <xf numFmtId="0" fontId="2" fillId="0" borderId="0" xfId="0" applyFont="1" applyFill="1" applyBorder="1" applyAlignment="1">
      <alignment horizontal="right"/>
    </xf>
    <xf numFmtId="0" fontId="3" fillId="0" borderId="0" xfId="0" applyFont="1" applyBorder="1" applyAlignment="1">
      <alignment horizontal="right" vertical="center"/>
    </xf>
    <xf numFmtId="43" fontId="12" fillId="0" borderId="11" xfId="42" applyFont="1" applyFill="1" applyBorder="1" applyAlignment="1">
      <alignment/>
    </xf>
    <xf numFmtId="43" fontId="12" fillId="0" borderId="11" xfId="42" applyNumberFormat="1" applyFont="1" applyFill="1" applyBorder="1" applyAlignment="1">
      <alignment horizontal="right" vertical="top" wrapText="1"/>
    </xf>
    <xf numFmtId="164" fontId="3" fillId="0" borderId="0" xfId="42" applyNumberFormat="1" applyFont="1" applyFill="1" applyAlignment="1">
      <alignment vertical="top" wrapText="1"/>
    </xf>
    <xf numFmtId="0" fontId="18" fillId="0" borderId="0" xfId="0" applyFont="1" applyAlignment="1">
      <alignment horizontal="center"/>
    </xf>
    <xf numFmtId="164" fontId="3" fillId="0" borderId="0" xfId="42" applyNumberFormat="1" applyFont="1" applyFill="1" applyAlignment="1">
      <alignment/>
    </xf>
    <xf numFmtId="164" fontId="2" fillId="0" borderId="21" xfId="42" applyNumberFormat="1" applyFont="1" applyFill="1" applyBorder="1" applyAlignment="1">
      <alignment horizontal="center"/>
    </xf>
    <xf numFmtId="164" fontId="2" fillId="0" borderId="0" xfId="42" applyNumberFormat="1" applyFont="1" applyFill="1" applyBorder="1" applyAlignment="1">
      <alignment horizontal="center"/>
    </xf>
    <xf numFmtId="164" fontId="2" fillId="0" borderId="0" xfId="42" applyNumberFormat="1" applyFont="1" applyFill="1" applyBorder="1" applyAlignment="1" quotePrefix="1">
      <alignment horizontal="center"/>
    </xf>
    <xf numFmtId="164" fontId="2" fillId="0" borderId="0" xfId="42" applyNumberFormat="1" applyFont="1" applyFill="1" applyAlignment="1">
      <alignment horizontal="center" vertical="top" wrapText="1"/>
    </xf>
    <xf numFmtId="164" fontId="2" fillId="0" borderId="0" xfId="42" applyNumberFormat="1" applyFont="1" applyFill="1" applyAlignment="1">
      <alignment horizontal="center"/>
    </xf>
    <xf numFmtId="164" fontId="2" fillId="0" borderId="0" xfId="0" applyNumberFormat="1" applyFont="1" applyAlignment="1">
      <alignment horizontal="center"/>
    </xf>
    <xf numFmtId="0" fontId="2" fillId="0" borderId="0" xfId="0" applyFont="1" applyFill="1" applyAlignment="1">
      <alignment horizontal="justify" vertical="top"/>
    </xf>
    <xf numFmtId="0" fontId="3" fillId="0" borderId="0" xfId="0" applyFont="1" applyFill="1" applyAlignment="1">
      <alignment horizontal="justify" wrapText="1"/>
    </xf>
    <xf numFmtId="0" fontId="12" fillId="0" borderId="0" xfId="0" applyFont="1" applyFill="1" applyBorder="1" applyAlignment="1">
      <alignment horizontal="center"/>
    </xf>
    <xf numFmtId="10" fontId="3" fillId="0" borderId="0" xfId="0" applyNumberFormat="1" applyFont="1" applyFill="1" applyBorder="1" applyAlignment="1">
      <alignment horizontal="center"/>
    </xf>
    <xf numFmtId="3" fontId="3" fillId="0" borderId="0" xfId="0" applyNumberFormat="1" applyFont="1" applyFill="1" applyBorder="1" applyAlignment="1">
      <alignment horizontal="center" vertical="top"/>
    </xf>
    <xf numFmtId="166" fontId="12" fillId="0" borderId="0" xfId="57" applyNumberFormat="1" applyFont="1" applyFill="1" applyBorder="1" applyAlignment="1">
      <alignment horizontal="center"/>
    </xf>
    <xf numFmtId="37" fontId="3" fillId="0" borderId="0" xfId="0" applyNumberFormat="1" applyFont="1" applyFill="1" applyBorder="1" applyAlignment="1">
      <alignment horizontal="center" vertical="top"/>
    </xf>
    <xf numFmtId="0" fontId="2" fillId="0" borderId="0" xfId="0" applyFont="1" applyFill="1" applyBorder="1" applyAlignment="1">
      <alignment vertical="center" wrapText="1"/>
    </xf>
    <xf numFmtId="0" fontId="3" fillId="0" borderId="0" xfId="0" applyFont="1" applyAlignment="1">
      <alignment vertical="top" wrapText="1"/>
    </xf>
    <xf numFmtId="0" fontId="3" fillId="0" borderId="0" xfId="0" applyNumberFormat="1" applyFont="1" applyFill="1" applyAlignment="1">
      <alignment vertical="top"/>
    </xf>
    <xf numFmtId="0" fontId="12" fillId="0" borderId="0" xfId="0" applyFont="1" applyFill="1" applyAlignment="1">
      <alignment vertical="top" wrapText="1"/>
    </xf>
    <xf numFmtId="164" fontId="13" fillId="0" borderId="0" xfId="42" applyNumberFormat="1" applyFont="1" applyBorder="1" applyAlignment="1">
      <alignment/>
    </xf>
    <xf numFmtId="164" fontId="3" fillId="0" borderId="14" xfId="42" applyNumberFormat="1" applyFont="1" applyFill="1" applyBorder="1" applyAlignment="1">
      <alignment horizontal="right"/>
    </xf>
    <xf numFmtId="0" fontId="2" fillId="0" borderId="0" xfId="0" applyFont="1" applyFill="1" applyBorder="1" applyAlignment="1">
      <alignment horizontal="center" vertical="top" wrapText="1"/>
    </xf>
    <xf numFmtId="0" fontId="2" fillId="0" borderId="0" xfId="0" applyFont="1" applyFill="1" applyAlignment="1">
      <alignment horizontal="right" vertical="justify" wrapText="1"/>
    </xf>
    <xf numFmtId="37" fontId="3" fillId="0" borderId="0" xfId="0" applyNumberFormat="1" applyFont="1" applyFill="1" applyAlignment="1">
      <alignment horizontal="left"/>
    </xf>
    <xf numFmtId="37" fontId="3" fillId="0" borderId="0" xfId="0" applyNumberFormat="1" applyFont="1" applyFill="1" applyAlignment="1">
      <alignment/>
    </xf>
    <xf numFmtId="0" fontId="2" fillId="0" borderId="0" xfId="0" applyFont="1" applyFill="1" applyBorder="1" applyAlignment="1">
      <alignment horizontal="center" vertical="justify" wrapText="1"/>
    </xf>
    <xf numFmtId="0" fontId="2" fillId="0" borderId="0" xfId="0" applyFont="1" applyFill="1" applyBorder="1" applyAlignment="1">
      <alignment horizontal="right" vertical="justify" wrapText="1"/>
    </xf>
    <xf numFmtId="37" fontId="3" fillId="0" borderId="0" xfId="0" applyNumberFormat="1" applyFont="1" applyFill="1" applyBorder="1" applyAlignment="1">
      <alignment horizontal="right" vertical="justify" wrapText="1"/>
    </xf>
    <xf numFmtId="164" fontId="12" fillId="0" borderId="11" xfId="42" applyNumberFormat="1" applyFont="1" applyFill="1" applyBorder="1" applyAlignment="1">
      <alignment horizontal="right"/>
    </xf>
    <xf numFmtId="0" fontId="2" fillId="0" borderId="0" xfId="0" applyFont="1" applyFill="1" applyAlignment="1">
      <alignment horizontal="right" vertical="top" wrapText="1"/>
    </xf>
    <xf numFmtId="0" fontId="3" fillId="0" borderId="0" xfId="0" applyFont="1" applyFill="1" applyAlignment="1">
      <alignment horizontal="right" vertical="top" wrapText="1"/>
    </xf>
    <xf numFmtId="0" fontId="2" fillId="0" borderId="0" xfId="0" applyFont="1" applyFill="1" applyAlignment="1">
      <alignment horizontal="right"/>
    </xf>
    <xf numFmtId="37" fontId="2" fillId="0" borderId="0" xfId="0" applyNumberFormat="1" applyFont="1" applyFill="1" applyAlignment="1">
      <alignment horizontal="right" vertical="top"/>
    </xf>
    <xf numFmtId="0" fontId="11" fillId="0" borderId="0" xfId="0" applyFont="1" applyFill="1" applyAlignment="1">
      <alignment horizontal="right"/>
    </xf>
    <xf numFmtId="37" fontId="12" fillId="0" borderId="11" xfId="0" applyNumberFormat="1" applyFont="1" applyFill="1" applyBorder="1" applyAlignment="1">
      <alignment horizontal="right"/>
    </xf>
    <xf numFmtId="41" fontId="12" fillId="0" borderId="11" xfId="0" applyNumberFormat="1" applyFont="1" applyFill="1" applyBorder="1" applyAlignment="1">
      <alignment horizontal="right"/>
    </xf>
    <xf numFmtId="0" fontId="3" fillId="0" borderId="11" xfId="0" applyFont="1" applyFill="1" applyBorder="1" applyAlignment="1">
      <alignment horizontal="right"/>
    </xf>
    <xf numFmtId="0" fontId="5" fillId="0" borderId="0" xfId="0" applyFont="1" applyFill="1" applyAlignment="1">
      <alignment horizontal="justify" vertical="top" wrapText="1"/>
    </xf>
    <xf numFmtId="37" fontId="3" fillId="0" borderId="0" xfId="0" applyNumberFormat="1" applyFont="1" applyFill="1" applyBorder="1" applyAlignment="1">
      <alignment horizontal="right" wrapText="1"/>
    </xf>
    <xf numFmtId="0" fontId="2" fillId="0" borderId="0" xfId="0" applyNumberFormat="1" applyFont="1" applyFill="1" applyAlignment="1">
      <alignment vertical="top"/>
    </xf>
    <xf numFmtId="16" fontId="13" fillId="0" borderId="0" xfId="0" applyNumberFormat="1" applyFont="1" applyFill="1" applyBorder="1" applyAlignment="1" quotePrefix="1">
      <alignment horizontal="right"/>
    </xf>
    <xf numFmtId="0" fontId="13" fillId="0" borderId="0" xfId="0" applyFont="1" applyFill="1" applyBorder="1" applyAlignment="1">
      <alignment horizontal="right"/>
    </xf>
    <xf numFmtId="37" fontId="2" fillId="0" borderId="0" xfId="0" applyNumberFormat="1" applyFont="1" applyFill="1" applyAlignment="1">
      <alignment horizontal="right" vertical="top" wrapText="1"/>
    </xf>
    <xf numFmtId="37" fontId="2" fillId="0" borderId="10" xfId="0" applyNumberFormat="1" applyFont="1" applyFill="1" applyBorder="1" applyAlignment="1">
      <alignment horizontal="right"/>
    </xf>
    <xf numFmtId="164" fontId="2" fillId="0" borderId="10" xfId="42" applyNumberFormat="1" applyFont="1" applyFill="1" applyBorder="1" applyAlignment="1">
      <alignment horizontal="right"/>
    </xf>
    <xf numFmtId="0" fontId="3" fillId="0" borderId="0" xfId="0" applyNumberFormat="1" applyFont="1" applyFill="1" applyAlignment="1">
      <alignment vertical="top" wrapText="1"/>
    </xf>
    <xf numFmtId="0" fontId="3" fillId="0" borderId="0" xfId="0" applyNumberFormat="1" applyFont="1" applyFill="1" applyAlignment="1">
      <alignment horizontal="justify" vertical="top" wrapText="1"/>
    </xf>
    <xf numFmtId="0" fontId="2" fillId="0" borderId="0" xfId="0" applyFont="1" applyFill="1" applyAlignment="1">
      <alignment/>
    </xf>
    <xf numFmtId="0" fontId="3" fillId="0" borderId="0" xfId="0" applyFont="1" applyFill="1" applyAlignment="1">
      <alignment vertical="justify" wrapText="1"/>
    </xf>
    <xf numFmtId="9" fontId="3" fillId="0" borderId="0" xfId="57" applyFont="1" applyFill="1" applyAlignment="1">
      <alignment horizontal="center"/>
    </xf>
    <xf numFmtId="0" fontId="2" fillId="0" borderId="0" xfId="0" applyFont="1" applyFill="1" applyAlignment="1" quotePrefix="1">
      <alignment vertical="top"/>
    </xf>
    <xf numFmtId="37" fontId="3" fillId="0" borderId="0" xfId="0" applyNumberFormat="1" applyFont="1" applyFill="1" applyAlignment="1">
      <alignment horizontal="center"/>
    </xf>
    <xf numFmtId="3" fontId="3" fillId="0" borderId="0" xfId="0" applyNumberFormat="1" applyFont="1" applyFill="1" applyAlignment="1">
      <alignment horizontal="center"/>
    </xf>
    <xf numFmtId="2" fontId="3" fillId="0" borderId="11" xfId="0" applyNumberFormat="1" applyFont="1" applyFill="1" applyBorder="1" applyAlignment="1">
      <alignment/>
    </xf>
    <xf numFmtId="0" fontId="2" fillId="0" borderId="0" xfId="0" applyFont="1" applyAlignment="1">
      <alignment/>
    </xf>
    <xf numFmtId="0" fontId="13" fillId="0" borderId="0" xfId="0" applyFont="1" applyFill="1" applyAlignment="1">
      <alignment vertical="top"/>
    </xf>
    <xf numFmtId="0" fontId="12" fillId="0" borderId="0" xfId="0" applyFont="1" applyFill="1" applyAlignment="1">
      <alignment horizontal="justify" vertical="center"/>
    </xf>
    <xf numFmtId="0" fontId="13" fillId="0" borderId="0" xfId="0" applyFont="1" applyFill="1" applyBorder="1" applyAlignment="1">
      <alignment vertical="center" wrapText="1"/>
    </xf>
    <xf numFmtId="164" fontId="2" fillId="0" borderId="0" xfId="42" applyNumberFormat="1" applyFont="1" applyBorder="1" applyAlignment="1">
      <alignment horizontal="right"/>
    </xf>
    <xf numFmtId="0" fontId="2" fillId="0" borderId="0" xfId="0" applyFont="1" applyBorder="1" applyAlignment="1">
      <alignment vertical="center" wrapText="1"/>
    </xf>
    <xf numFmtId="41" fontId="2" fillId="0" borderId="0" xfId="0" applyNumberFormat="1" applyFont="1" applyBorder="1" applyAlignment="1">
      <alignment horizontal="right"/>
    </xf>
    <xf numFmtId="41" fontId="2" fillId="0" borderId="0" xfId="0" applyNumberFormat="1" applyFont="1" applyFill="1" applyBorder="1" applyAlignment="1">
      <alignment horizontal="right"/>
    </xf>
    <xf numFmtId="0" fontId="2" fillId="0" borderId="0" xfId="0" applyFont="1" applyBorder="1" applyAlignment="1">
      <alignment horizontal="right"/>
    </xf>
    <xf numFmtId="37" fontId="12" fillId="0" borderId="0" xfId="42" applyNumberFormat="1" applyFont="1" applyFill="1" applyBorder="1" applyAlignment="1">
      <alignment horizontal="right"/>
    </xf>
    <xf numFmtId="164" fontId="3" fillId="0" borderId="0" xfId="42" applyNumberFormat="1" applyFont="1" applyFill="1" applyBorder="1" applyAlignment="1">
      <alignment horizontal="right"/>
    </xf>
    <xf numFmtId="0" fontId="12" fillId="0" borderId="0" xfId="0" applyFont="1" applyFill="1" applyBorder="1" applyAlignment="1">
      <alignment horizontal="justify" vertical="center"/>
    </xf>
    <xf numFmtId="37" fontId="2" fillId="0" borderId="0" xfId="0" applyNumberFormat="1" applyFont="1" applyFill="1" applyBorder="1" applyAlignment="1">
      <alignment horizontal="right"/>
    </xf>
    <xf numFmtId="37" fontId="2" fillId="0" borderId="0" xfId="0" applyNumberFormat="1" applyFont="1" applyAlignment="1">
      <alignment horizontal="right"/>
    </xf>
    <xf numFmtId="164" fontId="12" fillId="0" borderId="0" xfId="42" applyNumberFormat="1" applyFont="1" applyBorder="1" applyAlignment="1" quotePrefix="1">
      <alignment horizontal="right"/>
    </xf>
    <xf numFmtId="164" fontId="12" fillId="0" borderId="14" xfId="42" applyNumberFormat="1" applyFont="1" applyBorder="1" applyAlignment="1" quotePrefix="1">
      <alignment horizontal="right"/>
    </xf>
    <xf numFmtId="0" fontId="3" fillId="0" borderId="0" xfId="0" applyFont="1" applyBorder="1" applyAlignment="1">
      <alignment horizontal="right"/>
    </xf>
    <xf numFmtId="37" fontId="3" fillId="0" borderId="10" xfId="0" applyNumberFormat="1" applyFont="1" applyFill="1" applyBorder="1" applyAlignment="1">
      <alignment wrapText="1"/>
    </xf>
    <xf numFmtId="0" fontId="3" fillId="0" borderId="0" xfId="0" applyFont="1" applyFill="1" applyAlignment="1" quotePrefix="1">
      <alignment vertical="justify" wrapText="1"/>
    </xf>
    <xf numFmtId="164" fontId="12" fillId="0" borderId="0" xfId="42" applyNumberFormat="1" applyFont="1" applyFill="1" applyBorder="1" applyAlignment="1">
      <alignment horizontal="right" vertical="top" wrapText="1"/>
    </xf>
    <xf numFmtId="41" fontId="3" fillId="0" borderId="0" xfId="0" applyNumberFormat="1" applyFont="1" applyFill="1" applyBorder="1" applyAlignment="1">
      <alignment horizontal="center"/>
    </xf>
    <xf numFmtId="0" fontId="3" fillId="0" borderId="0" xfId="0" applyFont="1" applyAlignment="1">
      <alignment horizontal="justify" vertical="center" wrapText="1"/>
    </xf>
    <xf numFmtId="0" fontId="12" fillId="0" borderId="0" xfId="0" applyFont="1" applyAlignment="1">
      <alignment horizontal="justify" vertical="top" wrapText="1"/>
    </xf>
    <xf numFmtId="37" fontId="3" fillId="0" borderId="0" xfId="0" applyNumberFormat="1" applyFont="1" applyFill="1" applyAlignment="1">
      <alignment/>
    </xf>
    <xf numFmtId="164" fontId="12" fillId="0" borderId="0" xfId="42" applyNumberFormat="1" applyFont="1" applyFill="1" applyAlignment="1">
      <alignment horizontal="right" wrapText="1"/>
    </xf>
    <xf numFmtId="164" fontId="3" fillId="0" borderId="0" xfId="0" applyNumberFormat="1" applyFont="1" applyFill="1" applyAlignment="1">
      <alignment/>
    </xf>
    <xf numFmtId="43" fontId="3" fillId="0" borderId="0" xfId="0" applyNumberFormat="1" applyFont="1" applyFill="1" applyAlignment="1">
      <alignment/>
    </xf>
    <xf numFmtId="164" fontId="12" fillId="0" borderId="22" xfId="42" applyNumberFormat="1" applyFont="1" applyFill="1" applyBorder="1" applyAlignment="1">
      <alignment horizontal="center"/>
    </xf>
    <xf numFmtId="0" fontId="12" fillId="0" borderId="0" xfId="0" applyFont="1" applyFill="1" applyAlignment="1">
      <alignment horizontal="justify"/>
    </xf>
    <xf numFmtId="0" fontId="12" fillId="0" borderId="0" xfId="0" applyFont="1" applyFill="1" applyBorder="1" applyAlignment="1">
      <alignment horizontal="justify"/>
    </xf>
    <xf numFmtId="0" fontId="13" fillId="0" borderId="0" xfId="0" applyFont="1" applyFill="1" applyAlignment="1">
      <alignment horizontal="left"/>
    </xf>
    <xf numFmtId="0" fontId="20" fillId="0" borderId="0" xfId="0" applyFont="1" applyAlignment="1">
      <alignment/>
    </xf>
    <xf numFmtId="0" fontId="13" fillId="0" borderId="0" xfId="0" applyFont="1" applyFill="1" applyAlignment="1">
      <alignment horizontal="center"/>
    </xf>
    <xf numFmtId="0" fontId="12" fillId="0" borderId="0" xfId="0" applyFont="1" applyFill="1" applyAlignment="1">
      <alignment horizontal="centerContinuous"/>
    </xf>
    <xf numFmtId="0" fontId="12" fillId="0" borderId="12" xfId="0" applyFont="1" applyFill="1" applyBorder="1" applyAlignment="1">
      <alignment/>
    </xf>
    <xf numFmtId="0" fontId="13" fillId="0" borderId="12" xfId="0" applyFont="1" applyFill="1" applyBorder="1" applyAlignment="1">
      <alignment horizontal="center"/>
    </xf>
    <xf numFmtId="0" fontId="12" fillId="0" borderId="0" xfId="0" applyFont="1" applyFill="1" applyBorder="1" applyAlignment="1">
      <alignment/>
    </xf>
    <xf numFmtId="0" fontId="13" fillId="0" borderId="0" xfId="0" applyFont="1" applyFill="1" applyBorder="1" applyAlignment="1">
      <alignment horizontal="center"/>
    </xf>
    <xf numFmtId="0" fontId="12" fillId="0" borderId="0" xfId="0" applyFont="1" applyFill="1" applyBorder="1" applyAlignment="1">
      <alignment horizontal="right"/>
    </xf>
    <xf numFmtId="164" fontId="13" fillId="0" borderId="0" xfId="42" applyNumberFormat="1" applyFont="1" applyFill="1" applyBorder="1" applyAlignment="1">
      <alignment horizontal="right"/>
    </xf>
    <xf numFmtId="0" fontId="13" fillId="0" borderId="0" xfId="0" applyFont="1" applyFill="1" applyBorder="1" applyAlignment="1" quotePrefix="1">
      <alignment horizontal="right"/>
    </xf>
    <xf numFmtId="165" fontId="13" fillId="0" borderId="0" xfId="0" applyNumberFormat="1" applyFont="1" applyFill="1" applyBorder="1" applyAlignment="1">
      <alignment horizontal="right"/>
    </xf>
    <xf numFmtId="0" fontId="12" fillId="0" borderId="10" xfId="0" applyFont="1" applyFill="1" applyBorder="1" applyAlignment="1">
      <alignment/>
    </xf>
    <xf numFmtId="0" fontId="13" fillId="0" borderId="10" xfId="0" applyFont="1" applyFill="1" applyBorder="1" applyAlignment="1">
      <alignment horizontal="center"/>
    </xf>
    <xf numFmtId="0" fontId="13" fillId="0" borderId="10" xfId="0" applyFont="1" applyFill="1" applyBorder="1" applyAlignment="1">
      <alignment horizontal="right"/>
    </xf>
    <xf numFmtId="0" fontId="13" fillId="0" borderId="10" xfId="0" applyFont="1" applyFill="1" applyBorder="1" applyAlignment="1" quotePrefix="1">
      <alignment horizontal="right"/>
    </xf>
    <xf numFmtId="0" fontId="12" fillId="0" borderId="0" xfId="0" applyFont="1" applyFill="1" applyAlignment="1">
      <alignment/>
    </xf>
    <xf numFmtId="37" fontId="12" fillId="0" borderId="0" xfId="0" applyNumberFormat="1" applyFont="1" applyFill="1" applyBorder="1" applyAlignment="1">
      <alignment/>
    </xf>
    <xf numFmtId="164" fontId="12" fillId="0" borderId="10" xfId="42" applyNumberFormat="1" applyFont="1" applyFill="1" applyBorder="1" applyAlignment="1">
      <alignment wrapText="1"/>
    </xf>
    <xf numFmtId="164" fontId="12" fillId="0" borderId="10" xfId="42" applyNumberFormat="1" applyFont="1" applyFill="1" applyBorder="1" applyAlignment="1">
      <alignment/>
    </xf>
    <xf numFmtId="41" fontId="12" fillId="0" borderId="0" xfId="0" applyNumberFormat="1" applyFont="1" applyFill="1" applyBorder="1" applyAlignment="1">
      <alignment/>
    </xf>
    <xf numFmtId="164" fontId="12" fillId="0" borderId="0" xfId="0" applyNumberFormat="1" applyFont="1" applyFill="1" applyAlignment="1">
      <alignment/>
    </xf>
    <xf numFmtId="0" fontId="13" fillId="0" borderId="0" xfId="0" applyFont="1" applyFill="1" applyAlignment="1">
      <alignment/>
    </xf>
    <xf numFmtId="0" fontId="13" fillId="0" borderId="0" xfId="0" applyFont="1" applyFill="1" applyAlignment="1">
      <alignment horizontal="center" wrapText="1"/>
    </xf>
    <xf numFmtId="164" fontId="12" fillId="0" borderId="11" xfId="42" applyNumberFormat="1" applyFont="1" applyFill="1" applyBorder="1" applyAlignment="1">
      <alignment/>
    </xf>
    <xf numFmtId="0" fontId="12" fillId="0" borderId="0" xfId="0" applyFont="1" applyFill="1" applyAlignment="1">
      <alignment/>
    </xf>
    <xf numFmtId="9" fontId="12" fillId="0" borderId="0" xfId="57" applyFont="1" applyFill="1" applyBorder="1" applyAlignment="1">
      <alignment/>
    </xf>
    <xf numFmtId="0" fontId="13" fillId="0" borderId="0" xfId="0" applyFont="1" applyBorder="1" applyAlignment="1" applyProtection="1">
      <alignment horizontal="center" vertical="top" wrapText="1"/>
      <protection/>
    </xf>
    <xf numFmtId="0" fontId="13" fillId="0" borderId="0" xfId="0" applyFont="1" applyBorder="1" applyAlignment="1" applyProtection="1">
      <alignment vertical="top"/>
      <protection/>
    </xf>
    <xf numFmtId="41" fontId="12" fillId="0" borderId="0" xfId="0" applyNumberFormat="1" applyFont="1" applyAlignment="1" applyProtection="1">
      <alignment/>
      <protection/>
    </xf>
    <xf numFmtId="41" fontId="12" fillId="0" borderId="0" xfId="42" applyNumberFormat="1" applyFont="1" applyFill="1" applyBorder="1" applyAlignment="1" applyProtection="1">
      <alignment vertical="top"/>
      <protection/>
    </xf>
    <xf numFmtId="0" fontId="12" fillId="0" borderId="0" xfId="0" applyFont="1" applyBorder="1" applyAlignment="1" applyProtection="1">
      <alignment/>
      <protection/>
    </xf>
    <xf numFmtId="0" fontId="13" fillId="0" borderId="0" xfId="0" applyFont="1" applyBorder="1" applyAlignment="1" applyProtection="1">
      <alignment horizontal="center"/>
      <protection/>
    </xf>
    <xf numFmtId="41" fontId="13" fillId="0" borderId="0" xfId="42" applyNumberFormat="1" applyFont="1" applyBorder="1" applyAlignment="1" applyProtection="1">
      <alignment vertical="top"/>
      <protection/>
    </xf>
    <xf numFmtId="41" fontId="12" fillId="0" borderId="0" xfId="42" applyNumberFormat="1" applyFont="1" applyFill="1" applyBorder="1" applyAlignment="1" applyProtection="1">
      <alignment horizontal="right" vertical="top"/>
      <protection/>
    </xf>
    <xf numFmtId="41" fontId="12" fillId="0" borderId="0" xfId="42" applyNumberFormat="1" applyFont="1" applyBorder="1" applyAlignment="1" applyProtection="1">
      <alignment horizontal="right" vertical="top"/>
      <protection/>
    </xf>
    <xf numFmtId="41" fontId="20" fillId="0" borderId="0" xfId="0" applyNumberFormat="1" applyFont="1" applyAlignment="1">
      <alignment/>
    </xf>
    <xf numFmtId="41" fontId="12" fillId="0" borderId="10" xfId="0" applyNumberFormat="1" applyFont="1" applyFill="1" applyBorder="1" applyAlignment="1">
      <alignment/>
    </xf>
    <xf numFmtId="0" fontId="12" fillId="0" borderId="0" xfId="0" applyFont="1" applyAlignment="1" applyProtection="1">
      <alignment/>
      <protection/>
    </xf>
    <xf numFmtId="0" fontId="13" fillId="0" borderId="0" xfId="0" applyFont="1" applyAlignment="1" applyProtection="1">
      <alignment horizontal="center"/>
      <protection/>
    </xf>
    <xf numFmtId="0" fontId="12" fillId="0" borderId="0" xfId="0" applyFont="1" applyAlignment="1" applyProtection="1">
      <alignment horizontal="left" vertical="top"/>
      <protection/>
    </xf>
    <xf numFmtId="41" fontId="12" fillId="0" borderId="11" xfId="0" applyNumberFormat="1" applyFont="1" applyFill="1" applyBorder="1" applyAlignment="1">
      <alignment/>
    </xf>
    <xf numFmtId="41" fontId="12" fillId="0" borderId="0" xfId="0" applyNumberFormat="1" applyFont="1" applyFill="1" applyAlignment="1">
      <alignment/>
    </xf>
    <xf numFmtId="39" fontId="12" fillId="0" borderId="0" xfId="0" applyNumberFormat="1" applyFont="1" applyFill="1" applyBorder="1" applyAlignment="1">
      <alignment/>
    </xf>
    <xf numFmtId="164" fontId="12" fillId="0" borderId="0" xfId="42" applyNumberFormat="1" applyFont="1" applyFill="1" applyAlignment="1">
      <alignment/>
    </xf>
    <xf numFmtId="0" fontId="12" fillId="0" borderId="0" xfId="0" applyFont="1" applyFill="1" applyAlignment="1">
      <alignment horizontal="left"/>
    </xf>
    <xf numFmtId="43" fontId="13" fillId="0" borderId="0" xfId="42" applyFont="1" applyFill="1" applyBorder="1" applyAlignment="1">
      <alignment/>
    </xf>
    <xf numFmtId="43" fontId="12" fillId="0" borderId="11" xfId="42" applyFont="1" applyFill="1" applyBorder="1" applyAlignment="1">
      <alignment horizontal="right"/>
    </xf>
    <xf numFmtId="43" fontId="12" fillId="0" borderId="0" xfId="42" applyFont="1" applyFill="1" applyBorder="1" applyAlignment="1">
      <alignment horizontal="right"/>
    </xf>
    <xf numFmtId="37" fontId="12" fillId="0" borderId="0" xfId="0" applyNumberFormat="1" applyFont="1" applyFill="1" applyBorder="1" applyAlignment="1">
      <alignment horizontal="right"/>
    </xf>
    <xf numFmtId="0" fontId="20" fillId="0" borderId="0" xfId="0" applyFont="1" applyAlignment="1">
      <alignment vertical="center" wrapText="1"/>
    </xf>
    <xf numFmtId="0" fontId="21" fillId="0" borderId="0" xfId="0" applyFont="1" applyAlignment="1">
      <alignment horizontal="center" vertical="center" wrapText="1"/>
    </xf>
    <xf numFmtId="0" fontId="21" fillId="0" borderId="0" xfId="0" applyFont="1" applyAlignment="1">
      <alignment horizontal="center"/>
    </xf>
    <xf numFmtId="0" fontId="20" fillId="0" borderId="0" xfId="0" applyFont="1" applyFill="1" applyAlignment="1">
      <alignment/>
    </xf>
    <xf numFmtId="0" fontId="13" fillId="0" borderId="0" xfId="0" applyFont="1" applyFill="1" applyAlignment="1">
      <alignment horizontal="justify"/>
    </xf>
    <xf numFmtId="0" fontId="12" fillId="0" borderId="10" xfId="0" applyFont="1" applyFill="1" applyBorder="1" applyAlignment="1">
      <alignment horizontal="centerContinuous"/>
    </xf>
    <xf numFmtId="0" fontId="12" fillId="0" borderId="0" xfId="0" applyFont="1" applyFill="1" applyBorder="1" applyAlignment="1">
      <alignment horizontal="right"/>
    </xf>
    <xf numFmtId="164" fontId="13" fillId="0" borderId="0" xfId="42" applyNumberFormat="1" applyFont="1" applyBorder="1" applyAlignment="1">
      <alignment horizontal="right"/>
    </xf>
    <xf numFmtId="0" fontId="13" fillId="0" borderId="0" xfId="0" applyFont="1" applyFill="1" applyBorder="1" applyAlignment="1">
      <alignment horizontal="right"/>
    </xf>
    <xf numFmtId="0" fontId="13" fillId="0" borderId="0" xfId="0" applyFont="1" applyAlignment="1">
      <alignment horizontal="right"/>
    </xf>
    <xf numFmtId="0" fontId="13" fillId="0" borderId="10" xfId="0" applyFont="1" applyFill="1" applyBorder="1" applyAlignment="1">
      <alignment horizontal="right"/>
    </xf>
    <xf numFmtId="3" fontId="12" fillId="0" borderId="0" xfId="0" applyNumberFormat="1" applyFont="1" applyFill="1" applyBorder="1" applyAlignment="1">
      <alignment/>
    </xf>
    <xf numFmtId="41" fontId="12" fillId="0" borderId="16" xfId="42" applyNumberFormat="1" applyFont="1" applyFill="1" applyBorder="1" applyAlignment="1">
      <alignment/>
    </xf>
    <xf numFmtId="41" fontId="12" fillId="0" borderId="17" xfId="42" applyNumberFormat="1" applyFont="1" applyFill="1" applyBorder="1" applyAlignment="1">
      <alignment/>
    </xf>
    <xf numFmtId="41" fontId="12" fillId="0" borderId="18" xfId="42" applyNumberFormat="1" applyFont="1" applyFill="1" applyBorder="1" applyAlignment="1">
      <alignment/>
    </xf>
    <xf numFmtId="41" fontId="12" fillId="0" borderId="19" xfId="42" applyNumberFormat="1" applyFont="1" applyFill="1" applyBorder="1" applyAlignment="1">
      <alignment/>
    </xf>
    <xf numFmtId="41" fontId="12" fillId="0" borderId="0" xfId="42" applyNumberFormat="1" applyFont="1" applyFill="1" applyBorder="1" applyAlignment="1">
      <alignment/>
    </xf>
    <xf numFmtId="41" fontId="12" fillId="0" borderId="10" xfId="42" applyNumberFormat="1" applyFont="1" applyFill="1" applyBorder="1" applyAlignment="1">
      <alignment/>
    </xf>
    <xf numFmtId="41" fontId="13" fillId="0" borderId="20" xfId="42" applyNumberFormat="1" applyFont="1" applyFill="1" applyBorder="1" applyAlignment="1">
      <alignment/>
    </xf>
    <xf numFmtId="0" fontId="20" fillId="0" borderId="0" xfId="0" applyFont="1" applyAlignment="1">
      <alignment/>
    </xf>
    <xf numFmtId="41" fontId="13" fillId="0" borderId="0" xfId="42" applyNumberFormat="1" applyFont="1" applyFill="1" applyBorder="1" applyAlignment="1">
      <alignment/>
    </xf>
    <xf numFmtId="164" fontId="12" fillId="0" borderId="0" xfId="42" applyNumberFormat="1" applyFont="1" applyFill="1" applyBorder="1" applyAlignment="1">
      <alignment/>
    </xf>
    <xf numFmtId="164" fontId="12" fillId="0" borderId="22" xfId="42" applyNumberFormat="1" applyFont="1" applyFill="1" applyBorder="1" applyAlignment="1">
      <alignment/>
    </xf>
    <xf numFmtId="164" fontId="12" fillId="0" borderId="0" xfId="0" applyNumberFormat="1" applyFont="1" applyAlignment="1">
      <alignment/>
    </xf>
    <xf numFmtId="0" fontId="12" fillId="0" borderId="0" xfId="0" applyFont="1" applyAlignment="1">
      <alignment/>
    </xf>
    <xf numFmtId="0" fontId="13" fillId="0" borderId="0" xfId="0" applyFont="1" applyAlignment="1">
      <alignment horizontal="justify"/>
    </xf>
    <xf numFmtId="0" fontId="12" fillId="0" borderId="10" xfId="0" applyFont="1" applyBorder="1" applyAlignment="1">
      <alignment/>
    </xf>
    <xf numFmtId="41" fontId="12" fillId="0" borderId="0" xfId="42" applyNumberFormat="1" applyFont="1" applyFill="1" applyBorder="1" applyAlignment="1">
      <alignment horizontal="right"/>
    </xf>
    <xf numFmtId="164" fontId="13" fillId="0" borderId="0" xfId="42" applyNumberFormat="1" applyFont="1" applyBorder="1" applyAlignment="1">
      <alignment wrapText="1"/>
    </xf>
    <xf numFmtId="41" fontId="13" fillId="0" borderId="0" xfId="0" applyNumberFormat="1" applyFont="1" applyBorder="1" applyAlignment="1">
      <alignment horizontal="right"/>
    </xf>
    <xf numFmtId="41" fontId="13" fillId="0" borderId="0" xfId="0" applyNumberFormat="1" applyFont="1" applyFill="1" applyBorder="1" applyAlignment="1">
      <alignment horizontal="right"/>
    </xf>
    <xf numFmtId="165" fontId="13" fillId="0" borderId="0" xfId="0" applyNumberFormat="1" applyFont="1" applyFill="1" applyBorder="1" applyAlignment="1">
      <alignment horizontal="center"/>
    </xf>
    <xf numFmtId="0" fontId="12" fillId="0" borderId="0" xfId="0" applyFont="1" applyFill="1" applyAlignment="1">
      <alignment/>
    </xf>
    <xf numFmtId="41" fontId="12" fillId="0" borderId="0" xfId="42" applyNumberFormat="1" applyFont="1" applyFill="1" applyBorder="1" applyAlignment="1">
      <alignment horizontal="center"/>
    </xf>
    <xf numFmtId="41" fontId="12" fillId="0" borderId="0" xfId="42" applyNumberFormat="1" applyFont="1" applyFill="1" applyAlignment="1">
      <alignment/>
    </xf>
    <xf numFmtId="41" fontId="12" fillId="0" borderId="12" xfId="42" applyNumberFormat="1" applyFont="1" applyFill="1" applyBorder="1" applyAlignment="1">
      <alignment horizontal="right"/>
    </xf>
    <xf numFmtId="41" fontId="12" fillId="0" borderId="0" xfId="42" applyNumberFormat="1" applyFont="1" applyFill="1" applyAlignment="1">
      <alignment horizontal="center"/>
    </xf>
    <xf numFmtId="41" fontId="12" fillId="0" borderId="0" xfId="42" applyNumberFormat="1" applyFont="1" applyFill="1" applyAlignment="1">
      <alignment horizontal="right"/>
    </xf>
    <xf numFmtId="41" fontId="12" fillId="0" borderId="13" xfId="42" applyNumberFormat="1" applyFont="1" applyFill="1" applyBorder="1" applyAlignment="1">
      <alignment horizontal="right"/>
    </xf>
    <xf numFmtId="41" fontId="12" fillId="0" borderId="13" xfId="42" applyNumberFormat="1" applyFont="1" applyFill="1" applyBorder="1" applyAlignment="1">
      <alignment/>
    </xf>
    <xf numFmtId="41" fontId="12" fillId="24" borderId="13" xfId="42" applyNumberFormat="1" applyFont="1" applyFill="1" applyBorder="1" applyAlignment="1">
      <alignment/>
    </xf>
    <xf numFmtId="41" fontId="12" fillId="0" borderId="14" xfId="42" applyNumberFormat="1" applyFont="1" applyFill="1" applyBorder="1" applyAlignment="1">
      <alignment/>
    </xf>
    <xf numFmtId="41" fontId="12" fillId="0" borderId="0" xfId="0" applyNumberFormat="1" applyFont="1" applyAlignment="1">
      <alignment/>
    </xf>
    <xf numFmtId="0" fontId="12" fillId="0" borderId="0" xfId="0" applyFont="1" applyFill="1" applyBorder="1" applyAlignment="1">
      <alignment/>
    </xf>
    <xf numFmtId="0" fontId="12" fillId="0" borderId="0" xfId="0" applyFont="1" applyBorder="1" applyAlignment="1">
      <alignment/>
    </xf>
    <xf numFmtId="0" fontId="2" fillId="0" borderId="0" xfId="0" applyFont="1" applyFill="1" applyBorder="1" applyAlignment="1" quotePrefix="1">
      <alignment horizontal="justify"/>
    </xf>
    <xf numFmtId="0" fontId="2" fillId="0" borderId="0" xfId="0" applyFont="1" applyFill="1" applyBorder="1" applyAlignment="1">
      <alignment horizontal="justify"/>
    </xf>
    <xf numFmtId="0" fontId="3" fillId="0" borderId="0" xfId="0" applyFont="1" applyFill="1" applyAlignment="1">
      <alignment horizontal="left"/>
    </xf>
    <xf numFmtId="0" fontId="3" fillId="0" borderId="0" xfId="0" applyFont="1" applyFill="1" applyAlignment="1">
      <alignment horizontal="justify" vertical="top" wrapText="1"/>
    </xf>
    <xf numFmtId="0" fontId="12" fillId="0" borderId="0" xfId="0" applyFont="1" applyFill="1" applyAlignment="1">
      <alignment horizontal="justify" vertical="center"/>
    </xf>
    <xf numFmtId="0" fontId="12" fillId="0" borderId="0" xfId="0" applyFont="1" applyFill="1" applyBorder="1" applyAlignment="1">
      <alignment horizontal="justify" vertical="center"/>
    </xf>
    <xf numFmtId="0" fontId="2" fillId="0" borderId="0" xfId="0" applyFont="1" applyFill="1" applyAlignment="1">
      <alignment horizontal="right" wrapText="1"/>
    </xf>
    <xf numFmtId="0" fontId="13" fillId="0" borderId="0" xfId="0" applyFont="1" applyFill="1" applyBorder="1" applyAlignment="1">
      <alignment horizontal="justify" vertical="top"/>
    </xf>
    <xf numFmtId="0" fontId="6" fillId="0" borderId="0" xfId="0" applyFont="1" applyFill="1" applyAlignment="1">
      <alignment horizontal="left" vertical="center"/>
    </xf>
    <xf numFmtId="0" fontId="2" fillId="0" borderId="0" xfId="0" applyFont="1" applyFill="1" applyAlignment="1">
      <alignment horizontal="justify" vertical="top"/>
    </xf>
    <xf numFmtId="0" fontId="2" fillId="0" borderId="0" xfId="0" applyFont="1" applyFill="1" applyAlignment="1">
      <alignment horizontal="right"/>
    </xf>
    <xf numFmtId="0" fontId="19" fillId="0" borderId="0" xfId="0" applyFont="1" applyFill="1" applyAlignment="1">
      <alignment horizontal="right" wrapText="1"/>
    </xf>
    <xf numFmtId="0" fontId="3" fillId="0" borderId="0" xfId="0" applyFont="1" applyAlignment="1">
      <alignment horizontal="justify" wrapText="1"/>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Alignment="1">
      <alignment horizontal="justify"/>
    </xf>
    <xf numFmtId="0" fontId="2" fillId="0" borderId="0" xfId="0" applyFont="1" applyAlignment="1" quotePrefix="1">
      <alignment horizontal="justify"/>
    </xf>
    <xf numFmtId="0" fontId="3" fillId="0" borderId="0" xfId="0" applyFont="1" applyFill="1" applyAlignment="1">
      <alignment horizontal="justify"/>
    </xf>
    <xf numFmtId="0" fontId="3" fillId="0" borderId="0" xfId="0" applyFont="1" applyFill="1" applyBorder="1" applyAlignment="1" quotePrefix="1">
      <alignment horizontal="justify"/>
    </xf>
    <xf numFmtId="0" fontId="3" fillId="0" borderId="0" xfId="0" applyFont="1" applyFill="1" applyBorder="1" applyAlignment="1">
      <alignment horizontal="justify"/>
    </xf>
    <xf numFmtId="0" fontId="2" fillId="0" borderId="0" xfId="0" applyFont="1" applyFill="1" applyAlignment="1" quotePrefix="1">
      <alignment horizontal="justify"/>
    </xf>
    <xf numFmtId="164" fontId="2" fillId="0" borderId="0" xfId="42" applyNumberFormat="1" applyFont="1" applyFill="1" applyBorder="1" applyAlignment="1">
      <alignment/>
    </xf>
    <xf numFmtId="0" fontId="2" fillId="0" borderId="0" xfId="0" applyFont="1" applyFill="1" applyAlignment="1">
      <alignment horizontal="justify"/>
    </xf>
    <xf numFmtId="0" fontId="3" fillId="0" borderId="0" xfId="0" applyFont="1" applyAlignment="1">
      <alignment horizontal="left" vertical="top" wrapText="1"/>
    </xf>
    <xf numFmtId="0" fontId="12" fillId="0" borderId="0" xfId="0" applyFont="1" applyAlignment="1">
      <alignment horizontal="justify"/>
    </xf>
    <xf numFmtId="0" fontId="12" fillId="0" borderId="0" xfId="0" applyFont="1" applyBorder="1" applyAlignment="1">
      <alignment horizontal="justify"/>
    </xf>
    <xf numFmtId="0" fontId="3" fillId="0" borderId="0" xfId="0" applyFont="1" applyAlignment="1">
      <alignment horizontal="justify" vertical="center" wrapText="1"/>
    </xf>
    <xf numFmtId="0" fontId="12" fillId="0" borderId="0" xfId="0" applyFont="1" applyAlignment="1">
      <alignment horizontal="justify" vertical="top" wrapText="1"/>
    </xf>
    <xf numFmtId="0" fontId="3" fillId="0" borderId="0" xfId="0" applyFont="1" applyAlignment="1">
      <alignment horizontal="justify"/>
    </xf>
    <xf numFmtId="0" fontId="2" fillId="0" borderId="0" xfId="0" applyFont="1" applyBorder="1" applyAlignment="1">
      <alignment horizontal="right" vertical="center" wrapText="1"/>
    </xf>
    <xf numFmtId="0" fontId="8" fillId="0" borderId="0" xfId="0" applyFont="1" applyAlignment="1">
      <alignment horizontal="center"/>
    </xf>
    <xf numFmtId="0" fontId="2" fillId="0" borderId="0" xfId="0" applyFont="1" applyAlignment="1">
      <alignment horizontal="left"/>
    </xf>
    <xf numFmtId="0" fontId="2" fillId="0" borderId="0" xfId="0" applyFont="1" applyAlignment="1" quotePrefix="1">
      <alignment horizontal="left"/>
    </xf>
    <xf numFmtId="0" fontId="6" fillId="0" borderId="0" xfId="0" applyFont="1" applyAlignment="1">
      <alignment horizontal="left" vertical="center" wrapText="1"/>
    </xf>
    <xf numFmtId="167" fontId="3" fillId="0" borderId="0" xfId="57" applyNumberFormat="1" applyFont="1" applyFill="1" applyAlignment="1">
      <alignment horizontal="center"/>
    </xf>
    <xf numFmtId="0" fontId="15" fillId="0" borderId="0" xfId="0" applyFont="1" applyFill="1" applyAlignment="1">
      <alignment horizontal="center" vertical="center"/>
    </xf>
    <xf numFmtId="0" fontId="9" fillId="0" borderId="0" xfId="0" applyFont="1" applyFill="1" applyAlignment="1">
      <alignment horizontal="center" vertical="center"/>
    </xf>
    <xf numFmtId="0" fontId="2" fillId="0" borderId="0" xfId="0" applyFont="1" applyFill="1" applyAlignment="1">
      <alignment horizontal="center" vertical="center"/>
    </xf>
    <xf numFmtId="0" fontId="9" fillId="0" borderId="0" xfId="0" applyFont="1" applyFill="1" applyAlignment="1">
      <alignment horizontal="left" vertical="center" wrapText="1"/>
    </xf>
    <xf numFmtId="0" fontId="9" fillId="0" borderId="0" xfId="0" applyFont="1" applyFill="1" applyAlignment="1" quotePrefix="1">
      <alignment horizontal="center" vertical="center"/>
    </xf>
    <xf numFmtId="0" fontId="9" fillId="0" borderId="0" xfId="0" applyFont="1" applyFill="1" applyAlignment="1">
      <alignment horizontal="justify" vertical="center"/>
    </xf>
    <xf numFmtId="15" fontId="2" fillId="0" borderId="0" xfId="0" applyNumberFormat="1" applyFont="1" applyFill="1" applyAlignment="1">
      <alignment horizontal="center" vertical="center"/>
    </xf>
    <xf numFmtId="0" fontId="16" fillId="0" borderId="0" xfId="0" applyFont="1" applyFill="1" applyAlignment="1">
      <alignment horizontal="center" vertical="center"/>
    </xf>
    <xf numFmtId="0" fontId="9" fillId="0" borderId="0" xfId="0" applyFont="1" applyAlignment="1">
      <alignment horizontal="justify" vertical="center"/>
    </xf>
    <xf numFmtId="0" fontId="12" fillId="0" borderId="0" xfId="0" applyFont="1" applyFill="1" applyAlignment="1">
      <alignment horizontal="justify" vertical="center" wrapText="1"/>
    </xf>
    <xf numFmtId="0" fontId="13" fillId="0" borderId="0" xfId="0" applyFont="1" applyFill="1" applyBorder="1" applyAlignment="1">
      <alignment horizontal="center"/>
    </xf>
    <xf numFmtId="0" fontId="13" fillId="0" borderId="0" xfId="0" applyFont="1" applyFill="1" applyBorder="1" applyAlignment="1" quotePrefix="1">
      <alignment horizontal="center"/>
    </xf>
    <xf numFmtId="0" fontId="12" fillId="0" borderId="0" xfId="0" applyFont="1" applyFill="1" applyAlignment="1">
      <alignment horizontal="justify"/>
    </xf>
    <xf numFmtId="0" fontId="12" fillId="0" borderId="0" xfId="0" applyFont="1" applyAlignment="1" applyProtection="1">
      <alignment horizontal="justify"/>
      <protection/>
    </xf>
    <xf numFmtId="0" fontId="12" fillId="0" borderId="0" xfId="0" applyFont="1" applyBorder="1" applyAlignment="1" applyProtection="1">
      <alignment horizontal="justify"/>
      <protection/>
    </xf>
    <xf numFmtId="0" fontId="12" fillId="0" borderId="0" xfId="0" applyFont="1" applyFill="1" applyBorder="1" applyAlignment="1">
      <alignment horizontal="justify"/>
    </xf>
    <xf numFmtId="0" fontId="13" fillId="0" borderId="0" xfId="0" applyFont="1" applyFill="1" applyAlignment="1">
      <alignment horizontal="justify" wrapText="1"/>
    </xf>
    <xf numFmtId="0" fontId="13" fillId="0" borderId="0" xfId="0" applyFont="1" applyFill="1" applyAlignment="1">
      <alignment horizontal="justify"/>
    </xf>
    <xf numFmtId="0" fontId="13" fillId="0" borderId="0" xfId="0" applyFont="1" applyFill="1" applyBorder="1" applyAlignment="1">
      <alignment horizontal="justify"/>
    </xf>
    <xf numFmtId="0" fontId="12" fillId="0" borderId="0" xfId="0" applyFont="1" applyFill="1" applyAlignment="1">
      <alignment horizontal="justify" wrapText="1"/>
    </xf>
    <xf numFmtId="0" fontId="13" fillId="0" borderId="0" xfId="0" applyFont="1" applyBorder="1" applyAlignment="1" applyProtection="1">
      <alignment horizontal="justify" vertical="top" wrapText="1"/>
      <protection/>
    </xf>
    <xf numFmtId="0" fontId="13" fillId="0" borderId="0" xfId="0" applyFont="1" applyFill="1" applyAlignment="1">
      <alignment horizontal="left"/>
    </xf>
    <xf numFmtId="0" fontId="3" fillId="0" borderId="0" xfId="0" applyFont="1" applyFill="1" applyAlignment="1">
      <alignment horizontal="justify" vertical="top"/>
    </xf>
    <xf numFmtId="164" fontId="3" fillId="0" borderId="0" xfId="42" applyNumberFormat="1" applyFont="1" applyFill="1" applyAlignment="1">
      <alignment horizontal="justify" vertical="top" wrapText="1"/>
    </xf>
    <xf numFmtId="164" fontId="3" fillId="0" borderId="0" xfId="42" applyNumberFormat="1" applyFont="1" applyFill="1" applyBorder="1" applyAlignment="1">
      <alignment horizontal="justify" vertical="top" wrapText="1"/>
    </xf>
    <xf numFmtId="164" fontId="3" fillId="0" borderId="0" xfId="42" applyNumberFormat="1" applyFont="1" applyFill="1" applyAlignment="1">
      <alignment horizontal="justify"/>
    </xf>
    <xf numFmtId="164" fontId="2" fillId="0" borderId="0" xfId="42" applyNumberFormat="1" applyFont="1" applyFill="1" applyAlignment="1">
      <alignment horizontal="justify"/>
    </xf>
    <xf numFmtId="164" fontId="2" fillId="0" borderId="0" xfId="42" applyNumberFormat="1" applyFont="1" applyFill="1" applyBorder="1" applyAlignment="1">
      <alignment horizontal="justify"/>
    </xf>
    <xf numFmtId="164" fontId="3" fillId="0" borderId="0" xfId="42" applyNumberFormat="1" applyFont="1" applyFill="1" applyAlignment="1" quotePrefix="1">
      <alignment horizontal="justify"/>
    </xf>
    <xf numFmtId="164" fontId="2" fillId="0" borderId="0" xfId="42" applyNumberFormat="1" applyFont="1" applyFill="1" applyAlignment="1">
      <alignment/>
    </xf>
    <xf numFmtId="0" fontId="3" fillId="0" borderId="0" xfId="0" applyFont="1" applyAlignment="1">
      <alignment horizontal="justify" vertical="top" wrapText="1"/>
    </xf>
    <xf numFmtId="41" fontId="3" fillId="0" borderId="0" xfId="42" applyNumberFormat="1" applyFont="1" applyFill="1" applyBorder="1" applyAlignment="1">
      <alignment horizontal="right"/>
    </xf>
    <xf numFmtId="37" fontId="12" fillId="0" borderId="0" xfId="42" applyNumberFormat="1" applyFont="1" applyFill="1" applyAlignment="1">
      <alignment horizontal="right"/>
    </xf>
    <xf numFmtId="164" fontId="3" fillId="0" borderId="0" xfId="42" applyNumberFormat="1" applyFont="1" applyFill="1" applyAlignment="1">
      <alignment horizontal="right"/>
    </xf>
    <xf numFmtId="164" fontId="3" fillId="0" borderId="10" xfId="42" applyNumberFormat="1" applyFont="1" applyFill="1" applyBorder="1" applyAlignment="1">
      <alignment horizontal="right"/>
    </xf>
    <xf numFmtId="37" fontId="12" fillId="0" borderId="10" xfId="42" applyNumberFormat="1" applyFont="1" applyFill="1" applyBorder="1" applyAlignment="1">
      <alignment horizontal="right"/>
    </xf>
    <xf numFmtId="0" fontId="3" fillId="0" borderId="0" xfId="0" applyNumberFormat="1" applyFont="1" applyFill="1" applyAlignment="1">
      <alignment horizontal="justify" vertical="top" wrapText="1"/>
    </xf>
    <xf numFmtId="0" fontId="2" fillId="0" borderId="0" xfId="0" applyFont="1" applyBorder="1" applyAlignment="1">
      <alignment horizontal="justify"/>
    </xf>
    <xf numFmtId="0" fontId="3" fillId="0" borderId="0" xfId="0" applyFont="1" applyFill="1" applyAlignment="1" quotePrefix="1">
      <alignment horizontal="justify" vertical="top" wrapText="1"/>
    </xf>
    <xf numFmtId="0" fontId="13" fillId="0" borderId="0" xfId="0" applyFont="1" applyFill="1" applyAlignment="1">
      <alignment horizontal="justify" vertical="top"/>
    </xf>
    <xf numFmtId="0" fontId="2" fillId="0" borderId="0" xfId="0" applyNumberFormat="1" applyFont="1" applyFill="1" applyAlignment="1">
      <alignment horizontal="justify" vertical="top"/>
    </xf>
    <xf numFmtId="0" fontId="3" fillId="0" borderId="0" xfId="0" applyNumberFormat="1" applyFont="1" applyFill="1" applyAlignment="1">
      <alignment horizontal="justify" vertical="top"/>
    </xf>
    <xf numFmtId="0" fontId="2" fillId="0" borderId="10" xfId="0" applyFont="1" applyFill="1" applyBorder="1" applyAlignment="1">
      <alignment horizontal="justify" vertical="top"/>
    </xf>
    <xf numFmtId="0" fontId="12" fillId="0" borderId="0" xfId="0" applyFont="1" applyFill="1" applyAlignment="1">
      <alignment horizontal="justify" vertical="top" wrapText="1"/>
    </xf>
    <xf numFmtId="0" fontId="12" fillId="0" borderId="0" xfId="0" applyFont="1" applyAlignment="1">
      <alignment/>
    </xf>
    <xf numFmtId="0" fontId="3" fillId="0" borderId="0" xfId="0" applyFont="1" applyBorder="1" applyAlignment="1">
      <alignment horizontal="justify"/>
    </xf>
    <xf numFmtId="0" fontId="3" fillId="0" borderId="0" xfId="0" applyFont="1" applyFill="1" applyAlignment="1">
      <alignment horizontal="left" vertical="top" wrapText="1"/>
    </xf>
    <xf numFmtId="164" fontId="12" fillId="0" borderId="0" xfId="42" applyNumberFormat="1" applyFont="1" applyFill="1" applyBorder="1" applyAlignment="1">
      <alignment horizontal="right" wrapText="1"/>
    </xf>
    <xf numFmtId="164" fontId="12" fillId="0" borderId="11" xfId="42" applyNumberFormat="1" applyFont="1" applyFill="1" applyBorder="1" applyAlignment="1">
      <alignment horizontal="right" wrapText="1"/>
    </xf>
    <xf numFmtId="41" fontId="3" fillId="0" borderId="11" xfId="0" applyNumberFormat="1" applyFont="1" applyFill="1" applyBorder="1" applyAlignment="1">
      <alignment horizontal="center"/>
    </xf>
    <xf numFmtId="164" fontId="12" fillId="0" borderId="0" xfId="42" applyNumberFormat="1" applyFont="1" applyFill="1" applyBorder="1" applyAlignment="1">
      <alignment horizontal="right"/>
    </xf>
    <xf numFmtId="164" fontId="12" fillId="0" borderId="11" xfId="42" applyNumberFormat="1" applyFont="1" applyFill="1" applyBorder="1" applyAlignment="1">
      <alignment horizontal="right"/>
    </xf>
    <xf numFmtId="0" fontId="3" fillId="0" borderId="0" xfId="0" applyFont="1" applyFill="1" applyBorder="1" applyAlignment="1">
      <alignment horizontal="justify" vertical="top"/>
    </xf>
    <xf numFmtId="0" fontId="0" fillId="0" borderId="0" xfId="0" applyFont="1" applyFill="1" applyAlignment="1">
      <alignment wrapText="1"/>
    </xf>
    <xf numFmtId="0" fontId="2" fillId="0" borderId="0" xfId="0" applyFont="1" applyFill="1" applyBorder="1" applyAlignment="1">
      <alignment horizontal="right" wrapText="1"/>
    </xf>
    <xf numFmtId="0" fontId="2" fillId="0" borderId="0" xfId="0" applyFont="1" applyFill="1" applyBorder="1" applyAlignment="1">
      <alignment horizontal="center"/>
    </xf>
    <xf numFmtId="0" fontId="2" fillId="0" borderId="0" xfId="0" applyFont="1" applyFill="1" applyBorder="1" applyAlignment="1">
      <alignment horizontal="right" vertical="top" wrapText="1"/>
    </xf>
    <xf numFmtId="0" fontId="0" fillId="0" borderId="0" xfId="0" applyFont="1" applyFill="1" applyAlignment="1">
      <alignment vertical="top" wrapText="1"/>
    </xf>
    <xf numFmtId="0" fontId="5" fillId="0" borderId="0" xfId="0" applyFont="1" applyFill="1" applyAlignment="1">
      <alignment horizontal="justify" vertical="top" wrapText="1"/>
    </xf>
    <xf numFmtId="0" fontId="3" fillId="0" borderId="0" xfId="0" applyFont="1" applyFill="1" applyAlignment="1" quotePrefix="1">
      <alignment horizontal="justify"/>
    </xf>
    <xf numFmtId="0" fontId="3" fillId="0" borderId="0" xfId="0" applyFont="1" applyFill="1" applyAlignment="1">
      <alignment horizontal="justify" vertical="justify" wrapText="1"/>
    </xf>
    <xf numFmtId="0" fontId="2" fillId="0" borderId="0" xfId="0" applyFont="1" applyFill="1" applyBorder="1" applyAlignment="1">
      <alignment horizontal="center" wrapText="1"/>
    </xf>
    <xf numFmtId="0" fontId="2" fillId="0" borderId="10" xfId="0" applyFont="1" applyFill="1" applyBorder="1" applyAlignment="1">
      <alignment horizontal="center" wrapText="1"/>
    </xf>
    <xf numFmtId="0" fontId="3" fillId="0" borderId="0" xfId="0" applyFont="1" applyFill="1" applyAlignment="1">
      <alignment horizontal="justify" wrapText="1"/>
    </xf>
    <xf numFmtId="0" fontId="2" fillId="0" borderId="0" xfId="0" applyFont="1" applyFill="1" applyAlignment="1">
      <alignment horizontal="right" vertical="justify" wrapText="1"/>
    </xf>
    <xf numFmtId="0" fontId="2" fillId="0" borderId="0" xfId="0" applyFont="1" applyFill="1" applyAlignment="1">
      <alignment horizontal="righ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6:L54"/>
  <sheetViews>
    <sheetView view="pageBreakPreview" zoomScale="75" zoomScaleSheetLayoutView="75" zoomScalePageLayoutView="0" workbookViewId="0" topLeftCell="A1">
      <selection activeCell="A1" sqref="A1"/>
    </sheetView>
  </sheetViews>
  <sheetFormatPr defaultColWidth="9.140625" defaultRowHeight="12.75"/>
  <cols>
    <col min="1" max="5" width="9.140625" style="169" customWidth="1"/>
    <col min="6" max="6" width="12.00390625" style="169" bestFit="1" customWidth="1"/>
    <col min="7" max="7" width="9.140625" style="169" customWidth="1"/>
    <col min="8" max="8" width="15.57421875" style="169" customWidth="1"/>
    <col min="9" max="9" width="9.140625" style="170" customWidth="1"/>
    <col min="10" max="16384" width="9.140625" style="169" customWidth="1"/>
  </cols>
  <sheetData>
    <row r="6" spans="1:9" ht="20.25">
      <c r="A6" s="422" t="s">
        <v>149</v>
      </c>
      <c r="B6" s="422"/>
      <c r="C6" s="422"/>
      <c r="D6" s="422"/>
      <c r="E6" s="422"/>
      <c r="F6" s="422"/>
      <c r="G6" s="422"/>
      <c r="H6" s="422"/>
      <c r="I6" s="422"/>
    </row>
    <row r="7" spans="1:9" ht="12.75">
      <c r="A7" s="423" t="s">
        <v>150</v>
      </c>
      <c r="B7" s="423"/>
      <c r="C7" s="423"/>
      <c r="D7" s="423"/>
      <c r="E7" s="423"/>
      <c r="F7" s="423"/>
      <c r="G7" s="423"/>
      <c r="H7" s="423"/>
      <c r="I7" s="423"/>
    </row>
    <row r="8" spans="1:9" ht="12.75">
      <c r="A8" s="423" t="s">
        <v>62</v>
      </c>
      <c r="B8" s="423"/>
      <c r="C8" s="423"/>
      <c r="D8" s="423"/>
      <c r="E8" s="423"/>
      <c r="F8" s="423"/>
      <c r="G8" s="423"/>
      <c r="H8" s="423"/>
      <c r="I8" s="423"/>
    </row>
    <row r="9" spans="1:8" ht="12.75">
      <c r="A9" s="170"/>
      <c r="B9" s="170"/>
      <c r="C9" s="170"/>
      <c r="D9" s="170"/>
      <c r="E9" s="170"/>
      <c r="F9" s="170"/>
      <c r="G9" s="170"/>
      <c r="H9" s="170"/>
    </row>
    <row r="10" spans="1:8" ht="12.75">
      <c r="A10" s="170"/>
      <c r="B10" s="170"/>
      <c r="C10" s="170"/>
      <c r="D10" s="170"/>
      <c r="E10" s="170"/>
      <c r="F10" s="170"/>
      <c r="G10" s="170"/>
      <c r="H10" s="170"/>
    </row>
    <row r="11" spans="1:8" ht="12.75">
      <c r="A11" s="170"/>
      <c r="B11" s="170"/>
      <c r="C11" s="170"/>
      <c r="D11" s="170"/>
      <c r="E11" s="170"/>
      <c r="F11" s="170"/>
      <c r="G11" s="170"/>
      <c r="H11" s="170"/>
    </row>
    <row r="12" spans="1:8" ht="12.75">
      <c r="A12" s="170"/>
      <c r="B12" s="170"/>
      <c r="C12" s="170"/>
      <c r="D12" s="170"/>
      <c r="E12" s="170"/>
      <c r="F12" s="170"/>
      <c r="G12" s="170"/>
      <c r="H12" s="170"/>
    </row>
    <row r="13" spans="1:8" ht="12.75">
      <c r="A13" s="170"/>
      <c r="B13" s="170"/>
      <c r="C13" s="170"/>
      <c r="D13" s="170"/>
      <c r="E13" s="170"/>
      <c r="F13" s="170"/>
      <c r="G13" s="170"/>
      <c r="H13" s="170"/>
    </row>
    <row r="14" spans="1:8" ht="12.75">
      <c r="A14" s="170"/>
      <c r="B14" s="170"/>
      <c r="C14" s="170"/>
      <c r="D14" s="170"/>
      <c r="E14" s="170"/>
      <c r="F14" s="170"/>
      <c r="G14" s="170"/>
      <c r="H14" s="170"/>
    </row>
    <row r="15" spans="1:8" ht="12.75">
      <c r="A15" s="170"/>
      <c r="B15" s="170"/>
      <c r="C15" s="170"/>
      <c r="D15" s="170"/>
      <c r="E15" s="170"/>
      <c r="F15" s="170"/>
      <c r="G15" s="170"/>
      <c r="H15" s="170"/>
    </row>
    <row r="17" spans="1:9" ht="15.75">
      <c r="A17" s="424" t="s">
        <v>232</v>
      </c>
      <c r="B17" s="424"/>
      <c r="C17" s="424"/>
      <c r="D17" s="424"/>
      <c r="E17" s="424"/>
      <c r="F17" s="424"/>
      <c r="G17" s="424"/>
      <c r="H17" s="424"/>
      <c r="I17" s="424"/>
    </row>
    <row r="19" spans="1:9" ht="15.75">
      <c r="A19" s="428" t="s">
        <v>373</v>
      </c>
      <c r="B19" s="424"/>
      <c r="C19" s="424"/>
      <c r="D19" s="424"/>
      <c r="E19" s="424"/>
      <c r="F19" s="424"/>
      <c r="G19" s="424"/>
      <c r="H19" s="424"/>
      <c r="I19" s="424"/>
    </row>
    <row r="40" spans="1:9" ht="12.75">
      <c r="A40" s="429" t="s">
        <v>233</v>
      </c>
      <c r="B40" s="429"/>
      <c r="C40" s="429"/>
      <c r="D40" s="429"/>
      <c r="E40" s="429"/>
      <c r="F40" s="429"/>
      <c r="G40" s="429"/>
      <c r="H40" s="429"/>
      <c r="I40" s="429"/>
    </row>
    <row r="41" ht="12.75">
      <c r="I41" s="170" t="s">
        <v>234</v>
      </c>
    </row>
    <row r="43" spans="2:9" ht="12.75">
      <c r="B43" s="427" t="s">
        <v>236</v>
      </c>
      <c r="C43" s="427"/>
      <c r="D43" s="427"/>
      <c r="E43" s="427"/>
      <c r="F43" s="427"/>
      <c r="G43" s="427"/>
      <c r="H43" s="427"/>
      <c r="I43" s="170">
        <v>1</v>
      </c>
    </row>
    <row r="45" spans="2:9" ht="12.75">
      <c r="B45" s="169" t="s">
        <v>235</v>
      </c>
      <c r="I45" s="170">
        <v>2</v>
      </c>
    </row>
    <row r="46" spans="1:8" ht="12.75">
      <c r="A46" s="171"/>
      <c r="C46" s="171"/>
      <c r="D46" s="171"/>
      <c r="E46" s="171"/>
      <c r="F46" s="171"/>
      <c r="G46" s="171"/>
      <c r="H46" s="171"/>
    </row>
    <row r="47" spans="2:9" ht="12.75">
      <c r="B47" s="430" t="s">
        <v>237</v>
      </c>
      <c r="C47" s="430"/>
      <c r="D47" s="430"/>
      <c r="E47" s="430"/>
      <c r="F47" s="430"/>
      <c r="G47" s="430"/>
      <c r="H47" s="430"/>
      <c r="I47" s="170">
        <v>3</v>
      </c>
    </row>
    <row r="49" spans="2:12" ht="12.75">
      <c r="B49" s="430" t="s">
        <v>238</v>
      </c>
      <c r="C49" s="430"/>
      <c r="D49" s="430"/>
      <c r="E49" s="430"/>
      <c r="F49" s="430"/>
      <c r="G49" s="430"/>
      <c r="H49" s="430"/>
      <c r="I49" s="172">
        <v>4</v>
      </c>
      <c r="J49" s="173"/>
      <c r="K49" s="173"/>
      <c r="L49" s="173"/>
    </row>
    <row r="51" spans="2:9" ht="12.75" customHeight="1">
      <c r="B51" s="427" t="s">
        <v>239</v>
      </c>
      <c r="C51" s="427"/>
      <c r="D51" s="427"/>
      <c r="E51" s="427"/>
      <c r="F51" s="427"/>
      <c r="G51" s="427"/>
      <c r="H51" s="427"/>
      <c r="I51" s="174" t="s">
        <v>240</v>
      </c>
    </row>
    <row r="53" spans="2:9" ht="12.75">
      <c r="B53" s="425" t="s">
        <v>260</v>
      </c>
      <c r="C53" s="425"/>
      <c r="D53" s="425"/>
      <c r="E53" s="425"/>
      <c r="F53" s="425"/>
      <c r="G53" s="425"/>
      <c r="H53" s="425"/>
      <c r="I53" s="426" t="s">
        <v>241</v>
      </c>
    </row>
    <row r="54" spans="1:9" ht="12.75">
      <c r="A54" s="175"/>
      <c r="B54" s="425"/>
      <c r="C54" s="425"/>
      <c r="D54" s="425"/>
      <c r="E54" s="425"/>
      <c r="F54" s="425"/>
      <c r="G54" s="425"/>
      <c r="H54" s="425"/>
      <c r="I54" s="426"/>
    </row>
  </sheetData>
  <sheetProtection/>
  <mergeCells count="12">
    <mergeCell ref="B53:H54"/>
    <mergeCell ref="I53:I54"/>
    <mergeCell ref="B51:H51"/>
    <mergeCell ref="A19:I19"/>
    <mergeCell ref="A40:I40"/>
    <mergeCell ref="B43:H43"/>
    <mergeCell ref="B47:H47"/>
    <mergeCell ref="B49:H49"/>
    <mergeCell ref="A6:I6"/>
    <mergeCell ref="A7:I7"/>
    <mergeCell ref="A8:I8"/>
    <mergeCell ref="A17:I17"/>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sheetPr>
    <pageSetUpPr fitToPage="1"/>
  </sheetPr>
  <dimension ref="A1:L64"/>
  <sheetViews>
    <sheetView tabSelected="1" view="pageBreakPreview" zoomScale="75" zoomScaleNormal="85" zoomScaleSheetLayoutView="75" zoomScalePageLayoutView="0" workbookViewId="0" topLeftCell="A1">
      <selection activeCell="A6" sqref="A6"/>
    </sheetView>
  </sheetViews>
  <sheetFormatPr defaultColWidth="9.140625" defaultRowHeight="12.75"/>
  <cols>
    <col min="1" max="2" width="9.140625" style="292" customWidth="1"/>
    <col min="3" max="3" width="41.28125" style="292" customWidth="1"/>
    <col min="4" max="4" width="3.140625" style="343" customWidth="1"/>
    <col min="5" max="5" width="16.140625" style="292" customWidth="1"/>
    <col min="6" max="6" width="3.7109375" style="292" customWidth="1"/>
    <col min="7" max="7" width="16.140625" style="344" customWidth="1"/>
    <col min="8" max="8" width="3.7109375" style="292" customWidth="1"/>
    <col min="9" max="9" width="16.140625" style="292" customWidth="1"/>
    <col min="10" max="10" width="3.7109375" style="292" customWidth="1"/>
    <col min="11" max="11" width="16.00390625" style="344" customWidth="1"/>
    <col min="12" max="16384" width="9.140625" style="292" customWidth="1"/>
  </cols>
  <sheetData>
    <row r="1" spans="1:11" ht="15.75">
      <c r="A1" s="443" t="s">
        <v>14</v>
      </c>
      <c r="B1" s="443"/>
      <c r="C1" s="443"/>
      <c r="D1" s="443"/>
      <c r="E1" s="443"/>
      <c r="F1" s="443"/>
      <c r="G1" s="443"/>
      <c r="H1" s="443"/>
      <c r="I1" s="443"/>
      <c r="J1" s="443"/>
      <c r="K1" s="443"/>
    </row>
    <row r="2" spans="1:11" ht="15.75">
      <c r="A2" s="443" t="s">
        <v>62</v>
      </c>
      <c r="B2" s="443"/>
      <c r="C2" s="443"/>
      <c r="D2" s="443"/>
      <c r="E2" s="443"/>
      <c r="F2" s="443"/>
      <c r="G2" s="443"/>
      <c r="H2" s="443"/>
      <c r="I2" s="443"/>
      <c r="J2" s="443"/>
      <c r="K2" s="443"/>
    </row>
    <row r="3" spans="1:11" ht="15.75">
      <c r="A3" s="291"/>
      <c r="B3" s="291"/>
      <c r="C3" s="291"/>
      <c r="D3" s="293"/>
      <c r="E3" s="291"/>
      <c r="F3" s="291"/>
      <c r="G3" s="291"/>
      <c r="H3" s="291"/>
      <c r="I3" s="291"/>
      <c r="J3" s="291"/>
      <c r="K3" s="291"/>
    </row>
    <row r="4" spans="1:11" ht="15.75">
      <c r="A4" s="439" t="s">
        <v>289</v>
      </c>
      <c r="B4" s="439"/>
      <c r="C4" s="439"/>
      <c r="D4" s="439"/>
      <c r="E4" s="439"/>
      <c r="F4" s="439"/>
      <c r="G4" s="439"/>
      <c r="H4" s="439"/>
      <c r="I4" s="439"/>
      <c r="J4" s="439"/>
      <c r="K4" s="439"/>
    </row>
    <row r="5" spans="1:11" ht="15.75">
      <c r="A5" s="439" t="s">
        <v>374</v>
      </c>
      <c r="B5" s="439"/>
      <c r="C5" s="439"/>
      <c r="D5" s="439"/>
      <c r="E5" s="439"/>
      <c r="F5" s="439"/>
      <c r="G5" s="439"/>
      <c r="H5" s="439"/>
      <c r="I5" s="439"/>
      <c r="J5" s="439"/>
      <c r="K5" s="439"/>
    </row>
    <row r="6" spans="1:11" ht="15.75">
      <c r="A6" s="294"/>
      <c r="B6" s="294"/>
      <c r="C6" s="294"/>
      <c r="D6" s="293"/>
      <c r="E6" s="294"/>
      <c r="F6" s="294"/>
      <c r="G6" s="294"/>
      <c r="H6" s="294"/>
      <c r="I6" s="294"/>
      <c r="J6" s="294"/>
      <c r="K6" s="294"/>
    </row>
    <row r="7" spans="1:11" ht="15.75">
      <c r="A7" s="295"/>
      <c r="B7" s="295"/>
      <c r="C7" s="295"/>
      <c r="D7" s="296"/>
      <c r="E7" s="295"/>
      <c r="F7" s="295"/>
      <c r="G7" s="295"/>
      <c r="H7" s="295"/>
      <c r="I7" s="295"/>
      <c r="J7" s="295"/>
      <c r="K7" s="295"/>
    </row>
    <row r="8" spans="1:11" ht="15.75">
      <c r="A8" s="297"/>
      <c r="B8" s="297"/>
      <c r="C8" s="297"/>
      <c r="D8" s="298"/>
      <c r="E8" s="432" t="s">
        <v>290</v>
      </c>
      <c r="F8" s="432"/>
      <c r="G8" s="432"/>
      <c r="H8" s="297"/>
      <c r="I8" s="432" t="s">
        <v>291</v>
      </c>
      <c r="J8" s="433"/>
      <c r="K8" s="433"/>
    </row>
    <row r="9" spans="1:11" ht="15.75" customHeight="1">
      <c r="A9" s="297"/>
      <c r="B9" s="297"/>
      <c r="C9" s="297"/>
      <c r="D9" s="298"/>
      <c r="E9" s="264"/>
      <c r="F9" s="248"/>
      <c r="G9" s="248" t="s">
        <v>294</v>
      </c>
      <c r="H9" s="299"/>
      <c r="I9" s="264"/>
      <c r="J9" s="248"/>
      <c r="K9" s="264"/>
    </row>
    <row r="10" spans="1:11" ht="15.75" customHeight="1">
      <c r="A10" s="297"/>
      <c r="B10" s="297"/>
      <c r="C10" s="297"/>
      <c r="D10" s="298"/>
      <c r="E10" s="300" t="s">
        <v>292</v>
      </c>
      <c r="F10" s="248"/>
      <c r="G10" s="248" t="s">
        <v>295</v>
      </c>
      <c r="H10" s="299"/>
      <c r="I10" s="300" t="s">
        <v>296</v>
      </c>
      <c r="J10" s="248"/>
      <c r="K10" s="248" t="s">
        <v>298</v>
      </c>
    </row>
    <row r="11" spans="1:11" ht="15.75">
      <c r="A11" s="297"/>
      <c r="B11" s="297"/>
      <c r="C11" s="297"/>
      <c r="D11" s="298"/>
      <c r="E11" s="300" t="s">
        <v>293</v>
      </c>
      <c r="F11" s="248"/>
      <c r="G11" s="248" t="s">
        <v>293</v>
      </c>
      <c r="H11" s="248"/>
      <c r="I11" s="300" t="s">
        <v>297</v>
      </c>
      <c r="J11" s="301"/>
      <c r="K11" s="248" t="s">
        <v>297</v>
      </c>
    </row>
    <row r="12" spans="1:11" ht="15.75">
      <c r="A12" s="297"/>
      <c r="B12" s="297"/>
      <c r="C12" s="298"/>
      <c r="D12" s="298"/>
      <c r="E12" s="248" t="s">
        <v>376</v>
      </c>
      <c r="F12" s="301"/>
      <c r="G12" s="248" t="s">
        <v>377</v>
      </c>
      <c r="H12" s="248"/>
      <c r="I12" s="248" t="s">
        <v>376</v>
      </c>
      <c r="J12" s="247"/>
      <c r="K12" s="248" t="s">
        <v>377</v>
      </c>
    </row>
    <row r="13" spans="1:11" ht="15.75">
      <c r="A13" s="297"/>
      <c r="B13" s="297"/>
      <c r="C13" s="298"/>
      <c r="D13" s="298"/>
      <c r="E13" s="300" t="s">
        <v>60</v>
      </c>
      <c r="F13" s="301"/>
      <c r="G13" s="302" t="s">
        <v>60</v>
      </c>
      <c r="H13" s="248"/>
      <c r="I13" s="300" t="s">
        <v>60</v>
      </c>
      <c r="J13" s="301"/>
      <c r="K13" s="300" t="s">
        <v>60</v>
      </c>
    </row>
    <row r="14" spans="1:11" ht="15.75">
      <c r="A14" s="303"/>
      <c r="B14" s="303"/>
      <c r="C14" s="304"/>
      <c r="D14" s="304"/>
      <c r="E14" s="305" t="s">
        <v>6</v>
      </c>
      <c r="F14" s="305"/>
      <c r="G14" s="305" t="s">
        <v>6</v>
      </c>
      <c r="H14" s="306"/>
      <c r="I14" s="305" t="s">
        <v>6</v>
      </c>
      <c r="J14" s="305"/>
      <c r="K14" s="305" t="s">
        <v>6</v>
      </c>
    </row>
    <row r="15" spans="1:11" ht="15.75">
      <c r="A15" s="307"/>
      <c r="B15" s="307"/>
      <c r="C15" s="307"/>
      <c r="D15" s="293"/>
      <c r="E15" s="298"/>
      <c r="F15" s="298"/>
      <c r="G15" s="298"/>
      <c r="H15" s="298"/>
      <c r="I15" s="298"/>
      <c r="J15" s="297"/>
      <c r="K15" s="298"/>
    </row>
    <row r="16" spans="1:11" ht="15.75">
      <c r="A16" s="437" t="s">
        <v>7</v>
      </c>
      <c r="B16" s="437"/>
      <c r="C16" s="437"/>
      <c r="D16" s="298"/>
      <c r="E16" s="106">
        <f>+I16-8275</f>
        <v>4915</v>
      </c>
      <c r="F16" s="308"/>
      <c r="G16" s="106">
        <v>4203</v>
      </c>
      <c r="H16" s="308"/>
      <c r="I16" s="106">
        <v>13190</v>
      </c>
      <c r="J16" s="106"/>
      <c r="K16" s="106">
        <v>12091</v>
      </c>
    </row>
    <row r="17" spans="1:11" ht="15.75">
      <c r="A17" s="297"/>
      <c r="B17" s="297"/>
      <c r="C17" s="297"/>
      <c r="D17" s="298"/>
      <c r="E17" s="106"/>
      <c r="F17" s="308"/>
      <c r="G17" s="106"/>
      <c r="H17" s="308"/>
      <c r="I17" s="106"/>
      <c r="J17" s="106"/>
      <c r="K17" s="106"/>
    </row>
    <row r="18" spans="1:11" ht="15.75">
      <c r="A18" s="434" t="s">
        <v>8</v>
      </c>
      <c r="B18" s="434"/>
      <c r="C18" s="434"/>
      <c r="D18" s="293"/>
      <c r="E18" s="106">
        <f>+I18+7511</f>
        <v>-4130</v>
      </c>
      <c r="F18" s="307"/>
      <c r="G18" s="106">
        <v>-3718</v>
      </c>
      <c r="H18" s="308"/>
      <c r="I18" s="106">
        <v>-11641</v>
      </c>
      <c r="J18" s="106"/>
      <c r="K18" s="106">
        <v>-10567</v>
      </c>
    </row>
    <row r="19" spans="1:11" ht="15.75">
      <c r="A19" s="307"/>
      <c r="B19" s="307"/>
      <c r="C19" s="307"/>
      <c r="D19" s="293"/>
      <c r="E19" s="106"/>
      <c r="F19" s="307"/>
      <c r="G19" s="106"/>
      <c r="H19" s="308"/>
      <c r="I19" s="106"/>
      <c r="J19" s="106"/>
      <c r="K19" s="106"/>
    </row>
    <row r="20" spans="1:11" ht="15.75">
      <c r="A20" s="434" t="s">
        <v>55</v>
      </c>
      <c r="B20" s="434"/>
      <c r="C20" s="437"/>
      <c r="D20" s="298"/>
      <c r="E20" s="309">
        <f>+I20-143</f>
        <v>84</v>
      </c>
      <c r="F20" s="307"/>
      <c r="G20" s="309">
        <v>48</v>
      </c>
      <c r="H20" s="308"/>
      <c r="I20" s="310">
        <v>227</v>
      </c>
      <c r="J20" s="106"/>
      <c r="K20" s="309">
        <v>126</v>
      </c>
    </row>
    <row r="21" spans="1:11" ht="15.75">
      <c r="A21" s="307"/>
      <c r="B21" s="307"/>
      <c r="C21" s="307"/>
      <c r="D21" s="293"/>
      <c r="E21" s="311"/>
      <c r="F21" s="307"/>
      <c r="G21" s="311"/>
      <c r="H21" s="308"/>
      <c r="I21" s="311"/>
      <c r="J21" s="106"/>
      <c r="K21" s="311"/>
    </row>
    <row r="22" spans="1:11" ht="15.75">
      <c r="A22" s="439" t="s">
        <v>336</v>
      </c>
      <c r="B22" s="439"/>
      <c r="C22" s="439"/>
      <c r="D22" s="293"/>
      <c r="E22" s="106">
        <f>SUM(E16:E20)</f>
        <v>869</v>
      </c>
      <c r="F22" s="312"/>
      <c r="G22" s="106">
        <f>SUM(G16:G20)</f>
        <v>533</v>
      </c>
      <c r="H22" s="308"/>
      <c r="I22" s="106">
        <f>SUM(I16:I20)</f>
        <v>1776</v>
      </c>
      <c r="J22" s="106"/>
      <c r="K22" s="106">
        <f>SUM(K16:K20)</f>
        <v>1650</v>
      </c>
    </row>
    <row r="23" spans="1:11" ht="15.75">
      <c r="A23" s="313"/>
      <c r="B23" s="307"/>
      <c r="C23" s="307"/>
      <c r="D23" s="293"/>
      <c r="E23" s="106"/>
      <c r="F23" s="307"/>
      <c r="G23" s="106"/>
      <c r="H23" s="308"/>
      <c r="I23" s="106"/>
      <c r="J23" s="106"/>
      <c r="K23" s="106"/>
    </row>
    <row r="24" spans="1:11" ht="15.75">
      <c r="A24" s="434" t="s">
        <v>9</v>
      </c>
      <c r="B24" s="434"/>
      <c r="C24" s="434"/>
      <c r="D24" s="293"/>
      <c r="E24" s="106">
        <f>+I24-113</f>
        <v>69</v>
      </c>
      <c r="F24" s="307"/>
      <c r="G24" s="106">
        <v>33</v>
      </c>
      <c r="H24" s="308"/>
      <c r="I24" s="106">
        <v>182</v>
      </c>
      <c r="J24" s="106"/>
      <c r="K24" s="106">
        <v>132</v>
      </c>
    </row>
    <row r="25" spans="1:11" ht="15.75">
      <c r="A25" s="307"/>
      <c r="B25" s="307"/>
      <c r="C25" s="307"/>
      <c r="D25" s="293"/>
      <c r="E25" s="106"/>
      <c r="F25" s="307"/>
      <c r="G25" s="106"/>
      <c r="H25" s="308"/>
      <c r="I25" s="106"/>
      <c r="J25" s="106"/>
      <c r="K25" s="106"/>
    </row>
    <row r="26" spans="1:11" ht="15.75" customHeight="1">
      <c r="A26" s="434" t="s">
        <v>10</v>
      </c>
      <c r="B26" s="434"/>
      <c r="C26" s="434"/>
      <c r="D26" s="293"/>
      <c r="E26" s="106">
        <f>+I26+10</f>
        <v>-7</v>
      </c>
      <c r="F26" s="297"/>
      <c r="G26" s="106">
        <v>-12</v>
      </c>
      <c r="H26" s="308"/>
      <c r="I26" s="106">
        <v>-17</v>
      </c>
      <c r="J26" s="106"/>
      <c r="K26" s="106">
        <v>-28</v>
      </c>
    </row>
    <row r="27" spans="1:11" ht="15.75">
      <c r="A27" s="307"/>
      <c r="B27" s="307"/>
      <c r="C27" s="307"/>
      <c r="D27" s="293"/>
      <c r="E27" s="310"/>
      <c r="F27" s="297"/>
      <c r="G27" s="310"/>
      <c r="H27" s="308"/>
      <c r="I27" s="310"/>
      <c r="J27" s="106"/>
      <c r="K27" s="310"/>
    </row>
    <row r="28" spans="1:11" ht="15.75">
      <c r="A28" s="307"/>
      <c r="B28" s="307"/>
      <c r="C28" s="307"/>
      <c r="D28" s="293"/>
      <c r="E28" s="106"/>
      <c r="F28" s="307"/>
      <c r="G28" s="106"/>
      <c r="H28" s="308"/>
      <c r="I28" s="106"/>
      <c r="J28" s="106"/>
      <c r="K28" s="106"/>
    </row>
    <row r="29" spans="1:11" ht="15.75">
      <c r="A29" s="439" t="s">
        <v>11</v>
      </c>
      <c r="B29" s="439"/>
      <c r="C29" s="439"/>
      <c r="D29" s="293"/>
      <c r="E29" s="106">
        <f>SUM(E22:E26)</f>
        <v>931</v>
      </c>
      <c r="F29" s="312"/>
      <c r="G29" s="106">
        <f>SUM(G21:G28)</f>
        <v>554</v>
      </c>
      <c r="H29" s="308"/>
      <c r="I29" s="106">
        <f>SUM(I22:I26)</f>
        <v>1941</v>
      </c>
      <c r="J29" s="106"/>
      <c r="K29" s="106">
        <f>SUM(K21:K28)</f>
        <v>1754</v>
      </c>
    </row>
    <row r="30" spans="1:11" ht="15.75">
      <c r="A30" s="313"/>
      <c r="B30" s="307"/>
      <c r="C30" s="307"/>
      <c r="D30" s="293"/>
      <c r="E30" s="106"/>
      <c r="F30" s="307"/>
      <c r="G30" s="106"/>
      <c r="H30" s="308"/>
      <c r="I30" s="106"/>
      <c r="J30" s="106"/>
      <c r="K30" s="106"/>
    </row>
    <row r="31" spans="1:11" ht="15.75">
      <c r="A31" s="434" t="s">
        <v>12</v>
      </c>
      <c r="B31" s="434"/>
      <c r="C31" s="437"/>
      <c r="D31" s="298"/>
      <c r="E31" s="310">
        <f>+I31+426</f>
        <v>-308</v>
      </c>
      <c r="F31" s="307"/>
      <c r="G31" s="310">
        <v>-136</v>
      </c>
      <c r="H31" s="308"/>
      <c r="I31" s="310">
        <v>-734</v>
      </c>
      <c r="J31" s="106"/>
      <c r="K31" s="310">
        <v>-540</v>
      </c>
    </row>
    <row r="32" spans="1:11" ht="15.75">
      <c r="A32" s="289"/>
      <c r="B32" s="289"/>
      <c r="C32" s="290"/>
      <c r="D32" s="298"/>
      <c r="E32" s="106"/>
      <c r="F32" s="307"/>
      <c r="G32" s="106"/>
      <c r="H32" s="308"/>
      <c r="I32" s="106"/>
      <c r="J32" s="106"/>
      <c r="K32" s="106"/>
    </row>
    <row r="33" spans="1:11" ht="15.75">
      <c r="A33" s="434" t="s">
        <v>299</v>
      </c>
      <c r="B33" s="434"/>
      <c r="C33" s="434"/>
      <c r="D33" s="293"/>
      <c r="E33" s="106">
        <f>SUM(E28:E31)</f>
        <v>623</v>
      </c>
      <c r="F33" s="307"/>
      <c r="G33" s="106">
        <f>SUM(G28:G31)</f>
        <v>418</v>
      </c>
      <c r="H33" s="308"/>
      <c r="I33" s="106">
        <f>SUM(I28:I31)</f>
        <v>1207</v>
      </c>
      <c r="J33" s="106"/>
      <c r="K33" s="106">
        <f>SUM(K28:K31)</f>
        <v>1214</v>
      </c>
    </row>
    <row r="34" spans="1:11" ht="15.75">
      <c r="A34" s="289"/>
      <c r="B34" s="289"/>
      <c r="C34" s="290"/>
      <c r="D34" s="298"/>
      <c r="E34" s="106"/>
      <c r="F34" s="307"/>
      <c r="G34" s="106"/>
      <c r="H34" s="308"/>
      <c r="I34" s="106"/>
      <c r="J34" s="106"/>
      <c r="K34" s="106"/>
    </row>
    <row r="35" spans="1:11" ht="15.75" customHeight="1">
      <c r="A35" s="441" t="s">
        <v>302</v>
      </c>
      <c r="B35" s="441"/>
      <c r="C35" s="441"/>
      <c r="D35" s="314"/>
      <c r="E35" s="133" t="s">
        <v>122</v>
      </c>
      <c r="F35" s="307"/>
      <c r="G35" s="133" t="s">
        <v>122</v>
      </c>
      <c r="H35" s="308"/>
      <c r="I35" s="133" t="s">
        <v>122</v>
      </c>
      <c r="J35" s="106"/>
      <c r="K35" s="133" t="s">
        <v>122</v>
      </c>
    </row>
    <row r="36" spans="1:11" ht="15.75">
      <c r="A36" s="307"/>
      <c r="B36" s="307"/>
      <c r="C36" s="307"/>
      <c r="D36" s="293"/>
      <c r="E36" s="310"/>
      <c r="F36" s="297"/>
      <c r="G36" s="310"/>
      <c r="H36" s="308"/>
      <c r="I36" s="310"/>
      <c r="J36" s="106"/>
      <c r="K36" s="310"/>
    </row>
    <row r="37" spans="1:11" ht="15.75" customHeight="1" thickBot="1">
      <c r="A37" s="439" t="s">
        <v>248</v>
      </c>
      <c r="B37" s="439"/>
      <c r="C37" s="440"/>
      <c r="D37" s="298"/>
      <c r="E37" s="315">
        <f>SUM(E29:E31)</f>
        <v>623</v>
      </c>
      <c r="F37" s="106"/>
      <c r="G37" s="315">
        <f>SUM(G29:G31)</f>
        <v>418</v>
      </c>
      <c r="H37" s="106"/>
      <c r="I37" s="315">
        <f>SUM(I29:I31)</f>
        <v>1207</v>
      </c>
      <c r="J37" s="106"/>
      <c r="K37" s="315">
        <f>SUM(K29:K31)</f>
        <v>1214</v>
      </c>
    </row>
    <row r="38" spans="1:11" ht="16.5" thickTop="1">
      <c r="A38" s="316"/>
      <c r="B38" s="316"/>
      <c r="C38" s="316"/>
      <c r="D38" s="293"/>
      <c r="E38" s="317"/>
      <c r="F38" s="308"/>
      <c r="G38" s="317"/>
      <c r="H38" s="308"/>
      <c r="I38" s="317"/>
      <c r="J38" s="308"/>
      <c r="K38" s="317"/>
    </row>
    <row r="39" spans="1:11" ht="15.75">
      <c r="A39" s="316"/>
      <c r="B39" s="316"/>
      <c r="C39" s="316"/>
      <c r="D39" s="293"/>
      <c r="E39" s="317"/>
      <c r="F39" s="308"/>
      <c r="G39" s="317"/>
      <c r="H39" s="308"/>
      <c r="I39" s="317"/>
      <c r="J39" s="308"/>
      <c r="K39" s="317"/>
    </row>
    <row r="40" spans="1:11" ht="15.75" customHeight="1">
      <c r="A40" s="442" t="s">
        <v>300</v>
      </c>
      <c r="B40" s="442"/>
      <c r="C40" s="442"/>
      <c r="D40" s="318"/>
      <c r="E40" s="319"/>
      <c r="F40" s="319"/>
      <c r="G40" s="319"/>
      <c r="H40" s="320"/>
      <c r="I40" s="321"/>
      <c r="J40" s="320"/>
      <c r="K40" s="321"/>
    </row>
    <row r="41" spans="1:11" ht="15.75">
      <c r="A41" s="319"/>
      <c r="B41" s="322"/>
      <c r="C41" s="322"/>
      <c r="D41" s="323"/>
      <c r="E41" s="321"/>
      <c r="F41" s="324"/>
      <c r="G41" s="321"/>
      <c r="H41" s="320"/>
      <c r="I41" s="321"/>
      <c r="J41" s="320"/>
      <c r="K41" s="321"/>
    </row>
    <row r="42" spans="1:12" ht="15.75">
      <c r="A42" s="436" t="s">
        <v>261</v>
      </c>
      <c r="B42" s="436"/>
      <c r="C42" s="436"/>
      <c r="D42" s="323"/>
      <c r="E42" s="325">
        <v>600</v>
      </c>
      <c r="F42" s="326"/>
      <c r="G42" s="325">
        <v>422</v>
      </c>
      <c r="H42" s="320"/>
      <c r="I42" s="325">
        <v>1152</v>
      </c>
      <c r="J42" s="320"/>
      <c r="K42" s="325">
        <v>1243</v>
      </c>
      <c r="L42" s="327"/>
    </row>
    <row r="43" spans="1:11" ht="15.75">
      <c r="A43" s="322"/>
      <c r="B43" s="307"/>
      <c r="C43" s="322"/>
      <c r="D43" s="323"/>
      <c r="E43" s="325"/>
      <c r="F43" s="326"/>
      <c r="G43" s="325"/>
      <c r="H43" s="320"/>
      <c r="I43" s="325"/>
      <c r="J43" s="320"/>
      <c r="K43" s="325"/>
    </row>
    <row r="44" spans="1:11" ht="15.75">
      <c r="A44" s="435" t="s">
        <v>242</v>
      </c>
      <c r="B44" s="435"/>
      <c r="C44" s="436"/>
      <c r="D44" s="323"/>
      <c r="E44" s="328">
        <v>23</v>
      </c>
      <c r="F44" s="307"/>
      <c r="G44" s="328">
        <v>-4</v>
      </c>
      <c r="H44" s="308"/>
      <c r="I44" s="328">
        <v>55</v>
      </c>
      <c r="J44" s="106"/>
      <c r="K44" s="328">
        <v>-29</v>
      </c>
    </row>
    <row r="45" spans="1:11" ht="15.75">
      <c r="A45" s="329"/>
      <c r="B45" s="307"/>
      <c r="C45" s="329"/>
      <c r="D45" s="330"/>
      <c r="E45" s="311"/>
      <c r="F45" s="297"/>
      <c r="G45" s="311"/>
      <c r="H45" s="308"/>
      <c r="I45" s="311"/>
      <c r="J45" s="106"/>
      <c r="K45" s="311"/>
    </row>
    <row r="46" spans="1:11" ht="16.5" thickBot="1">
      <c r="A46" s="331"/>
      <c r="B46" s="329"/>
      <c r="C46" s="329"/>
      <c r="D46" s="330"/>
      <c r="E46" s="332">
        <f>SUM(E42:E44)</f>
        <v>623</v>
      </c>
      <c r="F46" s="333"/>
      <c r="G46" s="332">
        <f>SUM(G42:G45)</f>
        <v>418</v>
      </c>
      <c r="H46" s="308"/>
      <c r="I46" s="332">
        <f>SUM(I42:I44)</f>
        <v>1207</v>
      </c>
      <c r="J46" s="106"/>
      <c r="K46" s="332">
        <f>SUM(K42:K45)</f>
        <v>1214</v>
      </c>
    </row>
    <row r="47" spans="1:11" ht="16.5" thickTop="1">
      <c r="A47" s="316"/>
      <c r="B47" s="316"/>
      <c r="C47" s="316"/>
      <c r="D47" s="293"/>
      <c r="E47" s="308"/>
      <c r="F47" s="308"/>
      <c r="G47" s="308"/>
      <c r="H47" s="308"/>
      <c r="I47" s="333"/>
      <c r="J47" s="333"/>
      <c r="K47" s="333"/>
    </row>
    <row r="48" spans="1:11" ht="15.75">
      <c r="A48" s="316"/>
      <c r="B48" s="316"/>
      <c r="C48" s="316"/>
      <c r="D48" s="293"/>
      <c r="E48" s="308"/>
      <c r="F48" s="308"/>
      <c r="G48" s="334"/>
      <c r="H48" s="308"/>
      <c r="I48" s="333"/>
      <c r="J48" s="333"/>
      <c r="K48" s="333"/>
    </row>
    <row r="49" spans="1:11" ht="15.75">
      <c r="A49" s="307"/>
      <c r="B49" s="307"/>
      <c r="C49" s="307"/>
      <c r="D49" s="293"/>
      <c r="E49" s="297"/>
      <c r="F49" s="297"/>
      <c r="G49" s="297"/>
      <c r="H49" s="297"/>
      <c r="I49" s="297"/>
      <c r="J49" s="297"/>
      <c r="K49" s="297"/>
    </row>
    <row r="50" spans="1:11" ht="15.75">
      <c r="A50" s="434" t="s">
        <v>54</v>
      </c>
      <c r="B50" s="434"/>
      <c r="C50" s="434"/>
      <c r="D50" s="293"/>
      <c r="E50" s="308">
        <v>252000</v>
      </c>
      <c r="F50" s="308"/>
      <c r="G50" s="308">
        <v>252000</v>
      </c>
      <c r="H50" s="308"/>
      <c r="I50" s="335">
        <v>252000</v>
      </c>
      <c r="J50" s="308"/>
      <c r="K50" s="335">
        <v>252000</v>
      </c>
    </row>
    <row r="51" spans="1:11" ht="15.75">
      <c r="A51" s="316"/>
      <c r="B51" s="316"/>
      <c r="C51" s="316"/>
      <c r="D51" s="293"/>
      <c r="E51" s="308"/>
      <c r="F51" s="308"/>
      <c r="G51" s="308"/>
      <c r="H51" s="308"/>
      <c r="I51" s="335"/>
      <c r="J51" s="308"/>
      <c r="K51" s="335"/>
    </row>
    <row r="52" spans="1:11" ht="15.75">
      <c r="A52" s="434" t="s">
        <v>40</v>
      </c>
      <c r="B52" s="434"/>
      <c r="C52" s="434"/>
      <c r="D52" s="293"/>
      <c r="E52" s="308">
        <v>252000</v>
      </c>
      <c r="F52" s="308"/>
      <c r="G52" s="308">
        <v>252000</v>
      </c>
      <c r="H52" s="308"/>
      <c r="I52" s="335">
        <v>252000</v>
      </c>
      <c r="J52" s="308"/>
      <c r="K52" s="335">
        <v>252000</v>
      </c>
    </row>
    <row r="53" spans="1:11" ht="15.75">
      <c r="A53" s="307"/>
      <c r="B53" s="307"/>
      <c r="C53" s="307"/>
      <c r="D53" s="293"/>
      <c r="E53" s="297"/>
      <c r="F53" s="297"/>
      <c r="G53" s="297"/>
      <c r="H53" s="297"/>
      <c r="I53" s="335"/>
      <c r="J53" s="297"/>
      <c r="K53" s="335"/>
    </row>
    <row r="54" spans="1:11" ht="15.75">
      <c r="A54" s="438" t="s">
        <v>301</v>
      </c>
      <c r="B54" s="438"/>
      <c r="C54" s="438"/>
      <c r="D54" s="293"/>
      <c r="E54" s="297"/>
      <c r="F54" s="297"/>
      <c r="G54" s="297"/>
      <c r="H54" s="297"/>
      <c r="I54" s="335"/>
      <c r="J54" s="297"/>
      <c r="K54" s="335"/>
    </row>
    <row r="55" spans="1:11" ht="15.75">
      <c r="A55" s="438"/>
      <c r="B55" s="438"/>
      <c r="C55" s="438"/>
      <c r="D55" s="293"/>
      <c r="E55" s="217"/>
      <c r="F55" s="297"/>
      <c r="G55" s="217"/>
      <c r="H55" s="297"/>
      <c r="I55" s="217"/>
      <c r="J55" s="297"/>
      <c r="K55" s="217"/>
    </row>
    <row r="56" spans="1:11" ht="15.75">
      <c r="A56" s="307"/>
      <c r="B56" s="307"/>
      <c r="C56" s="307"/>
      <c r="D56" s="293"/>
      <c r="E56" s="297"/>
      <c r="F56" s="297"/>
      <c r="G56" s="297"/>
      <c r="H56" s="297"/>
      <c r="I56" s="335"/>
      <c r="J56" s="297"/>
      <c r="K56" s="335"/>
    </row>
    <row r="57" spans="1:11" ht="16.5" thickBot="1">
      <c r="A57" s="434" t="s">
        <v>257</v>
      </c>
      <c r="B57" s="434"/>
      <c r="C57" s="434"/>
      <c r="D57" s="293"/>
      <c r="E57" s="204">
        <f>E42/E50*100</f>
        <v>0.2380952380952381</v>
      </c>
      <c r="F57" s="107"/>
      <c r="G57" s="204">
        <f>G42/G50*100</f>
        <v>0.16746031746031745</v>
      </c>
      <c r="H57" s="107"/>
      <c r="I57" s="204">
        <f>I42/I50*100</f>
        <v>0.4571428571428572</v>
      </c>
      <c r="J57" s="107"/>
      <c r="K57" s="204">
        <f>K42/K50*100</f>
        <v>0.4932539682539682</v>
      </c>
    </row>
    <row r="58" spans="1:11" ht="16.5" thickTop="1">
      <c r="A58" s="336"/>
      <c r="B58" s="336"/>
      <c r="C58" s="307"/>
      <c r="D58" s="293"/>
      <c r="E58" s="107"/>
      <c r="F58" s="107"/>
      <c r="G58" s="107"/>
      <c r="H58" s="337"/>
      <c r="I58" s="107"/>
      <c r="J58" s="107"/>
      <c r="K58" s="107"/>
    </row>
    <row r="59" spans="1:11" ht="16.5" customHeight="1" thickBot="1">
      <c r="A59" s="434" t="s">
        <v>258</v>
      </c>
      <c r="B59" s="434"/>
      <c r="C59" s="434"/>
      <c r="D59" s="293"/>
      <c r="E59" s="338" t="s">
        <v>13</v>
      </c>
      <c r="F59" s="107"/>
      <c r="G59" s="338" t="s">
        <v>13</v>
      </c>
      <c r="H59" s="107"/>
      <c r="I59" s="338" t="s">
        <v>13</v>
      </c>
      <c r="J59" s="339"/>
      <c r="K59" s="338" t="s">
        <v>13</v>
      </c>
    </row>
    <row r="60" spans="1:11" ht="16.5" thickTop="1">
      <c r="A60" s="307"/>
      <c r="B60" s="307"/>
      <c r="C60" s="307"/>
      <c r="D60" s="293"/>
      <c r="E60" s="299"/>
      <c r="F60" s="297"/>
      <c r="G60" s="340"/>
      <c r="H60" s="297"/>
      <c r="I60" s="299"/>
      <c r="J60" s="297"/>
      <c r="K60" s="299"/>
    </row>
    <row r="61" spans="1:11" ht="15.75">
      <c r="A61" s="307"/>
      <c r="B61" s="307"/>
      <c r="C61" s="307"/>
      <c r="D61" s="293"/>
      <c r="E61" s="299"/>
      <c r="F61" s="297"/>
      <c r="G61" s="297"/>
      <c r="H61" s="297"/>
      <c r="I61" s="299"/>
      <c r="J61" s="297"/>
      <c r="K61" s="297"/>
    </row>
    <row r="62" spans="1:11" ht="15.75" customHeight="1">
      <c r="A62" s="431" t="s">
        <v>362</v>
      </c>
      <c r="B62" s="431"/>
      <c r="C62" s="431"/>
      <c r="D62" s="431"/>
      <c r="E62" s="431"/>
      <c r="F62" s="431"/>
      <c r="G62" s="431"/>
      <c r="H62" s="431"/>
      <c r="I62" s="431"/>
      <c r="J62" s="431"/>
      <c r="K62" s="431"/>
    </row>
    <row r="63" spans="1:11" ht="15" customHeight="1">
      <c r="A63" s="431"/>
      <c r="B63" s="431"/>
      <c r="C63" s="431"/>
      <c r="D63" s="431"/>
      <c r="E63" s="431"/>
      <c r="F63" s="431"/>
      <c r="G63" s="431"/>
      <c r="H63" s="431"/>
      <c r="I63" s="431"/>
      <c r="J63" s="431"/>
      <c r="K63" s="431"/>
    </row>
    <row r="64" spans="1:11" ht="15" customHeight="1">
      <c r="A64" s="341"/>
      <c r="B64" s="341"/>
      <c r="C64" s="341"/>
      <c r="D64" s="342"/>
      <c r="E64" s="341"/>
      <c r="F64" s="341"/>
      <c r="G64" s="341"/>
      <c r="H64" s="341"/>
      <c r="I64" s="341"/>
      <c r="J64" s="341"/>
      <c r="K64" s="341"/>
    </row>
  </sheetData>
  <sheetProtection/>
  <mergeCells count="26">
    <mergeCell ref="A18:C18"/>
    <mergeCell ref="A16:C16"/>
    <mergeCell ref="A5:K5"/>
    <mergeCell ref="A1:K1"/>
    <mergeCell ref="A2:K2"/>
    <mergeCell ref="A4:K4"/>
    <mergeCell ref="A42:C42"/>
    <mergeCell ref="A35:C35"/>
    <mergeCell ref="A33:C33"/>
    <mergeCell ref="A40:C40"/>
    <mergeCell ref="A31:C31"/>
    <mergeCell ref="A22:C22"/>
    <mergeCell ref="A37:C37"/>
    <mergeCell ref="A26:C26"/>
    <mergeCell ref="A29:C29"/>
    <mergeCell ref="A24:C24"/>
    <mergeCell ref="A62:K63"/>
    <mergeCell ref="E8:G8"/>
    <mergeCell ref="I8:K8"/>
    <mergeCell ref="A59:C59"/>
    <mergeCell ref="A44:C44"/>
    <mergeCell ref="A50:C50"/>
    <mergeCell ref="A20:C20"/>
    <mergeCell ref="A52:C52"/>
    <mergeCell ref="A57:C57"/>
    <mergeCell ref="A54:C55"/>
  </mergeCells>
  <printOptions horizontalCentered="1"/>
  <pageMargins left="0" right="0" top="0.78740157480315" bottom="0" header="0" footer="0"/>
  <pageSetup fitToHeight="1" fitToWidth="1" horizontalDpi="600" verticalDpi="600" orientation="portrait" paperSize="9" scale="74" r:id="rId1"/>
  <headerFooter alignWithMargins="0">
    <oddFooter>&amp;R&amp;"Times New Roman,Regular"&amp;12Page 1</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113"/>
  <sheetViews>
    <sheetView view="pageBreakPreview" zoomScale="75" zoomScaleNormal="80" zoomScaleSheetLayoutView="75" zoomScalePageLayoutView="0" workbookViewId="0" topLeftCell="A1">
      <selection activeCell="A3" sqref="A3"/>
    </sheetView>
  </sheetViews>
  <sheetFormatPr defaultColWidth="9.140625" defaultRowHeight="12.75"/>
  <cols>
    <col min="1" max="1" width="7.140625" style="39" customWidth="1"/>
    <col min="2" max="3" width="9.140625" style="39" customWidth="1"/>
    <col min="4" max="4" width="29.7109375" style="39" customWidth="1"/>
    <col min="5" max="5" width="8.28125" style="207" customWidth="1"/>
    <col min="6" max="6" width="20.28125" style="360" customWidth="1"/>
    <col min="7" max="7" width="7.421875" style="39" customWidth="1"/>
    <col min="8" max="8" width="19.421875" style="155" customWidth="1"/>
    <col min="10" max="16384" width="9.140625" style="39" customWidth="1"/>
  </cols>
  <sheetData>
    <row r="1" spans="1:8" ht="15.75">
      <c r="A1" s="409" t="s">
        <v>14</v>
      </c>
      <c r="B1" s="409"/>
      <c r="C1" s="409"/>
      <c r="D1" s="409"/>
      <c r="E1" s="409"/>
      <c r="F1" s="409"/>
      <c r="G1" s="409"/>
      <c r="H1" s="409"/>
    </row>
    <row r="2" spans="1:8" ht="15.75">
      <c r="A2" s="409" t="s">
        <v>62</v>
      </c>
      <c r="B2" s="409"/>
      <c r="C2" s="409"/>
      <c r="D2" s="409"/>
      <c r="E2" s="409"/>
      <c r="F2" s="409"/>
      <c r="G2" s="409"/>
      <c r="H2" s="409"/>
    </row>
    <row r="3" spans="1:8" ht="15.75">
      <c r="A3" s="6"/>
      <c r="B3" s="137"/>
      <c r="C3" s="137"/>
      <c r="D3" s="137"/>
      <c r="E3" s="64"/>
      <c r="F3" s="345"/>
      <c r="G3" s="137"/>
      <c r="H3" s="64"/>
    </row>
    <row r="4" spans="1:8" ht="15.75">
      <c r="A4" s="409" t="s">
        <v>223</v>
      </c>
      <c r="B4" s="409"/>
      <c r="C4" s="409"/>
      <c r="D4" s="409"/>
      <c r="E4" s="409"/>
      <c r="F4" s="409"/>
      <c r="G4" s="409"/>
      <c r="H4" s="409"/>
    </row>
    <row r="5" spans="1:8" ht="15.75">
      <c r="A5" s="409" t="s">
        <v>375</v>
      </c>
      <c r="B5" s="409"/>
      <c r="C5" s="409"/>
      <c r="D5" s="409"/>
      <c r="E5" s="409"/>
      <c r="F5" s="409"/>
      <c r="G5" s="409"/>
      <c r="H5" s="409"/>
    </row>
    <row r="6" spans="1:8" ht="15.75">
      <c r="A6" s="65"/>
      <c r="B6" s="65"/>
      <c r="C6" s="65"/>
      <c r="D6" s="65"/>
      <c r="E6" s="26"/>
      <c r="F6" s="346"/>
      <c r="G6" s="65"/>
      <c r="H6" s="156"/>
    </row>
    <row r="7" spans="1:8" ht="15.75">
      <c r="A7" s="66"/>
      <c r="B7" s="66"/>
      <c r="C7" s="66"/>
      <c r="D7" s="66"/>
      <c r="E7" s="24"/>
      <c r="F7" s="347"/>
      <c r="G7" s="66"/>
      <c r="H7" s="157"/>
    </row>
    <row r="8" spans="1:8" ht="15.75" customHeight="1">
      <c r="A8" s="66"/>
      <c r="B8" s="66"/>
      <c r="C8" s="66"/>
      <c r="D8" s="66"/>
      <c r="E8" s="24"/>
      <c r="F8" s="348" t="s">
        <v>308</v>
      </c>
      <c r="G8" s="66"/>
      <c r="H8" s="202" t="s">
        <v>305</v>
      </c>
    </row>
    <row r="9" spans="1:8" ht="15.75">
      <c r="A9" s="66"/>
      <c r="B9" s="66"/>
      <c r="C9" s="66"/>
      <c r="D9" s="66"/>
      <c r="E9" s="24"/>
      <c r="F9" s="349" t="s">
        <v>303</v>
      </c>
      <c r="G9" s="66"/>
      <c r="H9" s="202" t="s">
        <v>306</v>
      </c>
    </row>
    <row r="10" spans="1:8" ht="15.75">
      <c r="A10" s="49"/>
      <c r="B10" s="49"/>
      <c r="C10" s="49"/>
      <c r="D10" s="49"/>
      <c r="E10" s="24"/>
      <c r="F10" s="349" t="s">
        <v>304</v>
      </c>
      <c r="G10" s="73"/>
      <c r="H10" s="202" t="s">
        <v>307</v>
      </c>
    </row>
    <row r="11" spans="1:8" ht="15.75">
      <c r="A11" s="49"/>
      <c r="B11" s="49"/>
      <c r="C11" s="49"/>
      <c r="D11" s="49"/>
      <c r="E11" s="24"/>
      <c r="F11" s="349" t="s">
        <v>376</v>
      </c>
      <c r="G11" s="73"/>
      <c r="H11" s="202" t="s">
        <v>147</v>
      </c>
    </row>
    <row r="12" spans="1:8" ht="15.75">
      <c r="A12" s="49"/>
      <c r="B12" s="49"/>
      <c r="C12" s="49"/>
      <c r="D12" s="49"/>
      <c r="E12" s="24"/>
      <c r="F12" s="350" t="s">
        <v>60</v>
      </c>
      <c r="G12" s="24"/>
      <c r="H12" s="153" t="s">
        <v>61</v>
      </c>
    </row>
    <row r="13" spans="1:8" ht="15.75">
      <c r="A13" s="48"/>
      <c r="B13" s="48"/>
      <c r="C13" s="48"/>
      <c r="D13" s="48"/>
      <c r="E13" s="26"/>
      <c r="F13" s="351" t="s">
        <v>6</v>
      </c>
      <c r="G13" s="26"/>
      <c r="H13" s="193" t="s">
        <v>6</v>
      </c>
    </row>
    <row r="14" spans="1:8" ht="15.75">
      <c r="A14" s="49"/>
      <c r="B14" s="49"/>
      <c r="C14" s="49"/>
      <c r="D14" s="49"/>
      <c r="E14" s="24"/>
      <c r="F14" s="352"/>
      <c r="G14" s="67"/>
      <c r="H14" s="158"/>
    </row>
    <row r="15" spans="1:8" ht="15.75">
      <c r="A15" s="451" t="s">
        <v>211</v>
      </c>
      <c r="B15" s="451"/>
      <c r="C15" s="451"/>
      <c r="D15" s="451"/>
      <c r="E15" s="408"/>
      <c r="F15" s="352"/>
      <c r="G15" s="67"/>
      <c r="H15" s="158"/>
    </row>
    <row r="16" spans="1:8" ht="15.75">
      <c r="A16" s="448" t="s">
        <v>212</v>
      </c>
      <c r="B16" s="448"/>
      <c r="C16" s="448"/>
      <c r="D16" s="448"/>
      <c r="E16" s="448"/>
      <c r="F16" s="352"/>
      <c r="G16" s="67"/>
      <c r="H16" s="158"/>
    </row>
    <row r="17" spans="2:8" ht="15.75">
      <c r="B17" s="447" t="s">
        <v>58</v>
      </c>
      <c r="C17" s="447"/>
      <c r="D17" s="447"/>
      <c r="E17" s="209"/>
      <c r="F17" s="353">
        <v>11813</v>
      </c>
      <c r="G17" s="29"/>
      <c r="H17" s="159">
        <v>11411</v>
      </c>
    </row>
    <row r="18" spans="2:8" ht="15.75">
      <c r="B18" s="447" t="s">
        <v>92</v>
      </c>
      <c r="C18" s="447"/>
      <c r="D18" s="447"/>
      <c r="E18" s="209"/>
      <c r="F18" s="354">
        <v>1605</v>
      </c>
      <c r="G18" s="29"/>
      <c r="H18" s="160">
        <v>1605</v>
      </c>
    </row>
    <row r="19" spans="2:8" ht="15.75">
      <c r="B19" s="447" t="s">
        <v>99</v>
      </c>
      <c r="C19" s="447"/>
      <c r="D19" s="447"/>
      <c r="E19" s="209"/>
      <c r="F19" s="354">
        <v>152</v>
      </c>
      <c r="G19" s="29"/>
      <c r="H19" s="160">
        <v>152</v>
      </c>
    </row>
    <row r="20" spans="2:8" ht="15.75">
      <c r="B20" s="447" t="s">
        <v>15</v>
      </c>
      <c r="C20" s="447"/>
      <c r="D20" s="447"/>
      <c r="E20" s="209"/>
      <c r="F20" s="354">
        <v>2968</v>
      </c>
      <c r="G20" s="29"/>
      <c r="H20" s="160">
        <v>3868</v>
      </c>
    </row>
    <row r="21" spans="2:8" ht="15.75">
      <c r="B21" s="447" t="s">
        <v>100</v>
      </c>
      <c r="C21" s="447"/>
      <c r="D21" s="447"/>
      <c r="E21" s="209"/>
      <c r="F21" s="355">
        <v>7</v>
      </c>
      <c r="G21" s="29"/>
      <c r="H21" s="161">
        <v>7</v>
      </c>
    </row>
    <row r="22" spans="1:8" ht="15.75">
      <c r="A22" s="448" t="s">
        <v>101</v>
      </c>
      <c r="B22" s="448"/>
      <c r="C22" s="448"/>
      <c r="D22" s="448"/>
      <c r="E22" s="448"/>
      <c r="F22" s="356">
        <f>SUM(F17:F21)</f>
        <v>16545</v>
      </c>
      <c r="G22" s="29"/>
      <c r="H22" s="162">
        <f>SUM(H17:H21)</f>
        <v>17043</v>
      </c>
    </row>
    <row r="23" spans="1:8" ht="15.75">
      <c r="A23" s="69"/>
      <c r="B23" s="69"/>
      <c r="C23" s="69"/>
      <c r="D23" s="69"/>
      <c r="E23" s="210"/>
      <c r="F23" s="357"/>
      <c r="G23" s="29"/>
      <c r="H23" s="52"/>
    </row>
    <row r="24" spans="1:8" ht="15.75">
      <c r="A24" s="448" t="s">
        <v>16</v>
      </c>
      <c r="B24" s="448"/>
      <c r="C24" s="448"/>
      <c r="D24" s="448"/>
      <c r="E24" s="449"/>
      <c r="F24" s="358"/>
      <c r="G24" s="29"/>
      <c r="H24" s="163"/>
    </row>
    <row r="25" spans="1:8" ht="15.75">
      <c r="A25" s="69"/>
      <c r="B25" s="447" t="s">
        <v>17</v>
      </c>
      <c r="C25" s="447"/>
      <c r="D25" s="447"/>
      <c r="E25" s="209"/>
      <c r="F25" s="353">
        <v>1384</v>
      </c>
      <c r="G25" s="29"/>
      <c r="H25" s="159">
        <v>1625</v>
      </c>
    </row>
    <row r="26" spans="1:8" ht="15.75">
      <c r="A26" s="69"/>
      <c r="B26" s="447" t="s">
        <v>18</v>
      </c>
      <c r="C26" s="447"/>
      <c r="D26" s="447"/>
      <c r="E26" s="209"/>
      <c r="F26" s="354">
        <v>6687</v>
      </c>
      <c r="G26" s="29"/>
      <c r="H26" s="160">
        <v>5735</v>
      </c>
    </row>
    <row r="27" spans="1:8" ht="15.75">
      <c r="A27" s="69"/>
      <c r="B27" s="447" t="s">
        <v>19</v>
      </c>
      <c r="C27" s="447"/>
      <c r="D27" s="447"/>
      <c r="E27" s="209"/>
      <c r="F27" s="354">
        <v>63</v>
      </c>
      <c r="G27" s="29"/>
      <c r="H27" s="160">
        <v>91</v>
      </c>
    </row>
    <row r="28" spans="1:8" ht="15.75">
      <c r="A28" s="69"/>
      <c r="B28" s="447" t="s">
        <v>350</v>
      </c>
      <c r="C28" s="447"/>
      <c r="D28" s="447"/>
      <c r="E28" s="209"/>
      <c r="F28" s="354">
        <v>4530</v>
      </c>
      <c r="G28" s="29"/>
      <c r="H28" s="160">
        <v>5581</v>
      </c>
    </row>
    <row r="29" spans="1:8" ht="15.75">
      <c r="A29" s="69"/>
      <c r="B29" s="447" t="s">
        <v>20</v>
      </c>
      <c r="C29" s="447"/>
      <c r="D29" s="447"/>
      <c r="E29" s="209"/>
      <c r="F29" s="354">
        <v>4412</v>
      </c>
      <c r="G29" s="29"/>
      <c r="H29" s="160">
        <v>3046</v>
      </c>
    </row>
    <row r="30" spans="1:8" ht="15.75">
      <c r="A30" s="69"/>
      <c r="B30" s="447" t="s">
        <v>57</v>
      </c>
      <c r="C30" s="447"/>
      <c r="D30" s="447"/>
      <c r="E30" s="209"/>
      <c r="F30" s="354">
        <v>981</v>
      </c>
      <c r="G30" s="29"/>
      <c r="H30" s="160">
        <v>990</v>
      </c>
    </row>
    <row r="31" spans="1:8" ht="15.75">
      <c r="A31" s="448" t="s">
        <v>213</v>
      </c>
      <c r="B31" s="448"/>
      <c r="C31" s="448"/>
      <c r="D31" s="448"/>
      <c r="E31" s="448"/>
      <c r="F31" s="356">
        <f>SUM(F25:F30)</f>
        <v>18057</v>
      </c>
      <c r="G31" s="29"/>
      <c r="H31" s="162">
        <f>SUM(H25:H30)</f>
        <v>17068</v>
      </c>
    </row>
    <row r="32" spans="1:8" ht="15.75">
      <c r="A32" s="23"/>
      <c r="B32" s="69"/>
      <c r="C32" s="69"/>
      <c r="D32" s="69"/>
      <c r="E32" s="210"/>
      <c r="F32" s="357"/>
      <c r="G32" s="29"/>
      <c r="H32" s="52"/>
    </row>
    <row r="33" spans="1:8" ht="16.5" thickBot="1">
      <c r="A33" s="448" t="s">
        <v>218</v>
      </c>
      <c r="B33" s="448"/>
      <c r="C33" s="448"/>
      <c r="D33" s="448"/>
      <c r="E33" s="449"/>
      <c r="F33" s="359">
        <f>F22+F31</f>
        <v>34602</v>
      </c>
      <c r="G33" s="70"/>
      <c r="H33" s="164">
        <f>H22+H31</f>
        <v>34111</v>
      </c>
    </row>
    <row r="34" spans="1:8" ht="15.75">
      <c r="A34" s="69"/>
      <c r="B34" s="69"/>
      <c r="C34" s="69"/>
      <c r="D34" s="69"/>
      <c r="E34" s="210"/>
      <c r="F34" s="357"/>
      <c r="G34" s="29"/>
      <c r="H34" s="52"/>
    </row>
    <row r="35" spans="1:8" ht="15.75" customHeight="1">
      <c r="A35" s="451" t="s">
        <v>214</v>
      </c>
      <c r="B35" s="451"/>
      <c r="C35" s="451"/>
      <c r="D35" s="451"/>
      <c r="E35" s="408"/>
      <c r="F35" s="357"/>
      <c r="G35" s="29"/>
      <c r="H35" s="52"/>
    </row>
    <row r="36" spans="1:8" ht="15.75">
      <c r="A36" s="448" t="s">
        <v>263</v>
      </c>
      <c r="B36" s="448"/>
      <c r="C36" s="448"/>
      <c r="D36" s="448"/>
      <c r="E36" s="448"/>
      <c r="F36" s="357"/>
      <c r="G36" s="29"/>
      <c r="H36" s="52"/>
    </row>
    <row r="37" spans="1:8" ht="15.75">
      <c r="A37" s="69"/>
      <c r="B37" s="447" t="s">
        <v>102</v>
      </c>
      <c r="C37" s="447"/>
      <c r="D37" s="447"/>
      <c r="E37" s="209"/>
      <c r="F37" s="353">
        <v>25200</v>
      </c>
      <c r="G37" s="29"/>
      <c r="H37" s="159">
        <v>25200</v>
      </c>
    </row>
    <row r="38" spans="1:8" ht="15.75">
      <c r="A38" s="69"/>
      <c r="B38" s="447" t="s">
        <v>59</v>
      </c>
      <c r="C38" s="447"/>
      <c r="D38" s="447"/>
      <c r="E38" s="209"/>
      <c r="F38" s="355">
        <v>5169</v>
      </c>
      <c r="G38" s="29"/>
      <c r="H38" s="161">
        <v>5226</v>
      </c>
    </row>
    <row r="39" spans="1:8" ht="15.75">
      <c r="A39" s="69"/>
      <c r="B39" s="69"/>
      <c r="C39" s="69"/>
      <c r="D39" s="69"/>
      <c r="E39" s="210"/>
      <c r="F39" s="356">
        <f>SUM(F37:F38)</f>
        <v>30369</v>
      </c>
      <c r="G39" s="29"/>
      <c r="H39" s="162">
        <f>SUM(H37:H38)</f>
        <v>30426</v>
      </c>
    </row>
    <row r="40" spans="1:8" ht="15.75">
      <c r="A40" s="69"/>
      <c r="B40" s="69"/>
      <c r="C40" s="69"/>
      <c r="D40" s="69"/>
      <c r="E40" s="210"/>
      <c r="F40" s="357"/>
      <c r="G40" s="29"/>
      <c r="H40" s="52"/>
    </row>
    <row r="41" spans="2:8" ht="15.75">
      <c r="B41" s="450" t="s">
        <v>242</v>
      </c>
      <c r="C41" s="450"/>
      <c r="D41" s="450"/>
      <c r="E41" s="211"/>
      <c r="F41" s="358">
        <v>559</v>
      </c>
      <c r="G41" s="29"/>
      <c r="H41" s="165">
        <v>592</v>
      </c>
    </row>
    <row r="42" spans="1:8" ht="15.75">
      <c r="A42" s="448" t="s">
        <v>56</v>
      </c>
      <c r="B42" s="448"/>
      <c r="C42" s="448"/>
      <c r="D42" s="448"/>
      <c r="E42" s="448"/>
      <c r="F42" s="356">
        <f>SUM(F39:F41)</f>
        <v>30928</v>
      </c>
      <c r="G42" s="29"/>
      <c r="H42" s="162">
        <f>SUM(H39:H41)</f>
        <v>31018</v>
      </c>
    </row>
    <row r="43" spans="1:8" ht="15.75">
      <c r="A43" s="68"/>
      <c r="B43" s="69"/>
      <c r="C43" s="69"/>
      <c r="D43" s="69"/>
      <c r="E43" s="210"/>
      <c r="F43" s="357"/>
      <c r="G43" s="29"/>
      <c r="H43" s="52"/>
    </row>
    <row r="44" spans="1:8" ht="15.75">
      <c r="A44" s="68" t="s">
        <v>215</v>
      </c>
      <c r="B44" s="69"/>
      <c r="C44" s="69"/>
      <c r="D44" s="69"/>
      <c r="E44" s="210"/>
      <c r="F44" s="357"/>
      <c r="G44" s="29"/>
      <c r="H44" s="52"/>
    </row>
    <row r="45" spans="1:8" ht="15.75">
      <c r="A45" s="2"/>
      <c r="B45" s="447" t="s">
        <v>26</v>
      </c>
      <c r="C45" s="447"/>
      <c r="D45" s="447"/>
      <c r="E45" s="209"/>
      <c r="F45" s="353">
        <v>0</v>
      </c>
      <c r="G45" s="29"/>
      <c r="H45" s="159">
        <v>3</v>
      </c>
    </row>
    <row r="46" spans="1:8" ht="15.75">
      <c r="A46" s="2"/>
      <c r="B46" s="447" t="s">
        <v>27</v>
      </c>
      <c r="C46" s="447"/>
      <c r="D46" s="447"/>
      <c r="E46" s="209"/>
      <c r="F46" s="355">
        <v>478</v>
      </c>
      <c r="G46" s="29"/>
      <c r="H46" s="161">
        <v>478</v>
      </c>
    </row>
    <row r="47" spans="1:8" ht="15.75">
      <c r="A47" s="69"/>
      <c r="B47" s="69"/>
      <c r="C47" s="69"/>
      <c r="D47" s="69"/>
      <c r="E47" s="210"/>
      <c r="F47" s="356">
        <f>SUM(F45:F46)</f>
        <v>478</v>
      </c>
      <c r="G47" s="29"/>
      <c r="H47" s="162">
        <f>SUM(H45:H46)</f>
        <v>481</v>
      </c>
    </row>
    <row r="48" spans="1:8" ht="15.75">
      <c r="A48" s="448" t="s">
        <v>21</v>
      </c>
      <c r="B48" s="448"/>
      <c r="C48" s="448"/>
      <c r="D48" s="448"/>
      <c r="E48" s="449"/>
      <c r="F48" s="357"/>
      <c r="G48" s="29"/>
      <c r="H48" s="52"/>
    </row>
    <row r="49" spans="1:8" ht="15.75">
      <c r="A49" s="69"/>
      <c r="B49" s="208" t="s">
        <v>22</v>
      </c>
      <c r="C49" s="208"/>
      <c r="D49" s="208"/>
      <c r="E49" s="209"/>
      <c r="F49" s="353">
        <v>2513</v>
      </c>
      <c r="G49" s="29"/>
      <c r="H49" s="159">
        <v>2067</v>
      </c>
    </row>
    <row r="50" spans="1:8" ht="15.75">
      <c r="A50" s="69"/>
      <c r="B50" s="447" t="s">
        <v>23</v>
      </c>
      <c r="C50" s="447"/>
      <c r="D50" s="447"/>
      <c r="E50" s="209"/>
      <c r="F50" s="354">
        <v>261</v>
      </c>
      <c r="G50" s="29"/>
      <c r="H50" s="160">
        <v>264</v>
      </c>
    </row>
    <row r="51" spans="1:8" ht="15.75">
      <c r="A51" s="69"/>
      <c r="B51" s="447" t="s">
        <v>51</v>
      </c>
      <c r="C51" s="447"/>
      <c r="D51" s="447"/>
      <c r="E51" s="209"/>
      <c r="F51" s="354">
        <v>113</v>
      </c>
      <c r="G51" s="29"/>
      <c r="H51" s="160">
        <v>123</v>
      </c>
    </row>
    <row r="52" spans="1:8" ht="15.75">
      <c r="A52" s="69"/>
      <c r="B52" s="447" t="s">
        <v>24</v>
      </c>
      <c r="C52" s="447"/>
      <c r="D52" s="447"/>
      <c r="E52" s="209"/>
      <c r="F52" s="354">
        <v>95</v>
      </c>
      <c r="G52" s="29"/>
      <c r="H52" s="160">
        <v>34</v>
      </c>
    </row>
    <row r="53" spans="1:8" ht="15.75">
      <c r="A53" s="69"/>
      <c r="B53" s="447" t="s">
        <v>25</v>
      </c>
      <c r="C53" s="447"/>
      <c r="D53" s="447"/>
      <c r="E53" s="209"/>
      <c r="F53" s="355">
        <v>214</v>
      </c>
      <c r="G53" s="29"/>
      <c r="H53" s="161">
        <v>124</v>
      </c>
    </row>
    <row r="54" spans="1:8" ht="15.75">
      <c r="A54" s="69"/>
      <c r="B54" s="69"/>
      <c r="C54" s="69"/>
      <c r="D54" s="69"/>
      <c r="E54" s="210"/>
      <c r="F54" s="356">
        <f>SUM(F49:F53)</f>
        <v>3196</v>
      </c>
      <c r="G54" s="29"/>
      <c r="H54" s="162">
        <f>SUM(H49:H53)</f>
        <v>2612</v>
      </c>
    </row>
    <row r="55" spans="1:8" ht="15.75">
      <c r="A55" s="69"/>
      <c r="B55" s="69"/>
      <c r="C55" s="69"/>
      <c r="D55" s="69"/>
      <c r="E55" s="210"/>
      <c r="F55" s="357"/>
      <c r="G55" s="29"/>
      <c r="H55" s="52"/>
    </row>
    <row r="56" spans="1:8" ht="15.75">
      <c r="A56" s="448" t="s">
        <v>216</v>
      </c>
      <c r="B56" s="448"/>
      <c r="C56" s="448"/>
      <c r="D56" s="448"/>
      <c r="E56" s="449"/>
      <c r="F56" s="357">
        <f>+F47+F54</f>
        <v>3674</v>
      </c>
      <c r="G56" s="29"/>
      <c r="H56" s="104">
        <f>+H47+H54</f>
        <v>3093</v>
      </c>
    </row>
    <row r="57" spans="1:8" ht="15.75">
      <c r="A57" s="69"/>
      <c r="B57" s="69"/>
      <c r="C57" s="69"/>
      <c r="D57" s="69"/>
      <c r="E57" s="210"/>
      <c r="G57" s="29"/>
      <c r="H57" s="52"/>
    </row>
    <row r="58" spans="1:8" ht="16.5" thickBot="1">
      <c r="A58" s="448" t="s">
        <v>217</v>
      </c>
      <c r="B58" s="448"/>
      <c r="C58" s="448"/>
      <c r="D58" s="448"/>
      <c r="E58" s="449"/>
      <c r="F58" s="359">
        <f>+F42+F56</f>
        <v>34602</v>
      </c>
      <c r="G58" s="70"/>
      <c r="H58" s="164">
        <f>+H42+H56</f>
        <v>34111</v>
      </c>
    </row>
    <row r="59" spans="1:8" ht="15.75">
      <c r="A59" s="69"/>
      <c r="B59" s="69"/>
      <c r="C59" s="69"/>
      <c r="D59" s="69"/>
      <c r="E59" s="210"/>
      <c r="F59" s="361"/>
      <c r="G59" s="70"/>
      <c r="H59" s="166"/>
    </row>
    <row r="60" spans="2:8" ht="15.75" customHeight="1">
      <c r="B60" s="206"/>
      <c r="C60" s="206"/>
      <c r="D60" s="206"/>
      <c r="E60" s="212"/>
      <c r="F60" s="362"/>
      <c r="G60" s="29"/>
      <c r="H60" s="167"/>
    </row>
    <row r="61" spans="1:8" ht="16.5" thickBot="1">
      <c r="A61" s="445" t="s">
        <v>309</v>
      </c>
      <c r="B61" s="445"/>
      <c r="C61" s="445"/>
      <c r="D61" s="445"/>
      <c r="E61" s="446"/>
      <c r="F61" s="363">
        <f>F58/252000*100</f>
        <v>13.73095238095238</v>
      </c>
      <c r="G61" s="72"/>
      <c r="H61" s="288">
        <f>H58/252000*100</f>
        <v>13.53611111111111</v>
      </c>
    </row>
    <row r="62" spans="1:8" ht="15.75">
      <c r="A62" s="69"/>
      <c r="B62" s="69"/>
      <c r="C62" s="69"/>
      <c r="D62" s="69"/>
      <c r="E62" s="213"/>
      <c r="F62" s="362"/>
      <c r="G62" s="29"/>
      <c r="H62" s="167"/>
    </row>
    <row r="63" spans="1:8" ht="15.75" customHeight="1">
      <c r="A63" s="444" t="s">
        <v>363</v>
      </c>
      <c r="B63" s="444"/>
      <c r="C63" s="444"/>
      <c r="D63" s="444"/>
      <c r="E63" s="444"/>
      <c r="F63" s="444"/>
      <c r="G63" s="444"/>
      <c r="H63" s="444"/>
    </row>
    <row r="64" spans="1:8" ht="15.75" customHeight="1">
      <c r="A64" s="444"/>
      <c r="B64" s="444"/>
      <c r="C64" s="444"/>
      <c r="D64" s="444"/>
      <c r="E64" s="444"/>
      <c r="F64" s="444"/>
      <c r="G64" s="444"/>
      <c r="H64" s="444"/>
    </row>
    <row r="65" spans="1:8" ht="15" customHeight="1">
      <c r="A65" s="444"/>
      <c r="B65" s="444"/>
      <c r="C65" s="444"/>
      <c r="D65" s="444"/>
      <c r="E65" s="444"/>
      <c r="F65" s="444"/>
      <c r="G65" s="444"/>
      <c r="H65" s="444"/>
    </row>
    <row r="66" spans="1:8" ht="15.75">
      <c r="A66" s="60"/>
      <c r="B66" s="60"/>
      <c r="C66" s="60"/>
      <c r="D66" s="60"/>
      <c r="E66" s="214"/>
      <c r="F66" s="364"/>
      <c r="G66" s="60"/>
      <c r="H66" s="168"/>
    </row>
    <row r="67" spans="1:8" ht="15.75">
      <c r="A67" s="60"/>
      <c r="B67" s="60"/>
      <c r="C67" s="60"/>
      <c r="D67" s="60"/>
      <c r="E67" s="214"/>
      <c r="F67" s="364"/>
      <c r="G67" s="60"/>
      <c r="H67" s="168"/>
    </row>
    <row r="68" spans="1:8" ht="15.75">
      <c r="A68" s="60"/>
      <c r="B68" s="60"/>
      <c r="C68" s="60"/>
      <c r="D68" s="60"/>
      <c r="E68" s="214"/>
      <c r="F68" s="364"/>
      <c r="G68" s="60"/>
      <c r="H68" s="168"/>
    </row>
    <row r="69" spans="1:8" ht="15.75">
      <c r="A69" s="60"/>
      <c r="B69" s="60"/>
      <c r="C69" s="60"/>
      <c r="D69" s="60"/>
      <c r="E69" s="214"/>
      <c r="F69" s="364"/>
      <c r="G69" s="60"/>
      <c r="H69" s="168"/>
    </row>
    <row r="70" spans="1:8" ht="15.75">
      <c r="A70" s="60"/>
      <c r="B70" s="60"/>
      <c r="C70" s="60"/>
      <c r="D70" s="60"/>
      <c r="E70" s="214"/>
      <c r="F70" s="364"/>
      <c r="G70" s="60"/>
      <c r="H70" s="168"/>
    </row>
    <row r="71" spans="1:8" ht="15.75">
      <c r="A71" s="60"/>
      <c r="B71" s="60"/>
      <c r="C71" s="60"/>
      <c r="D71" s="60"/>
      <c r="E71" s="214"/>
      <c r="F71" s="364"/>
      <c r="G71" s="60"/>
      <c r="H71" s="168"/>
    </row>
    <row r="72" spans="1:8" ht="15.75">
      <c r="A72" s="60"/>
      <c r="B72" s="60"/>
      <c r="C72" s="60"/>
      <c r="D72" s="60"/>
      <c r="E72" s="214"/>
      <c r="F72" s="364"/>
      <c r="G72" s="60"/>
      <c r="H72" s="168"/>
    </row>
    <row r="73" spans="1:8" ht="15.75">
      <c r="A73" s="60"/>
      <c r="B73" s="60"/>
      <c r="C73" s="60"/>
      <c r="D73" s="60"/>
      <c r="E73" s="214"/>
      <c r="F73" s="364"/>
      <c r="G73" s="60"/>
      <c r="H73" s="168"/>
    </row>
    <row r="74" spans="1:8" ht="15.75">
      <c r="A74" s="60"/>
      <c r="B74" s="60"/>
      <c r="C74" s="60"/>
      <c r="D74" s="60"/>
      <c r="E74" s="214"/>
      <c r="F74" s="364"/>
      <c r="G74" s="60"/>
      <c r="H74" s="168"/>
    </row>
    <row r="75" spans="1:8" ht="15.75">
      <c r="A75" s="60"/>
      <c r="B75" s="60"/>
      <c r="C75" s="60"/>
      <c r="D75" s="60"/>
      <c r="E75" s="214"/>
      <c r="F75" s="364"/>
      <c r="G75" s="60"/>
      <c r="H75" s="168"/>
    </row>
    <row r="76" spans="1:8" ht="15.75">
      <c r="A76" s="60"/>
      <c r="B76" s="60"/>
      <c r="C76" s="60"/>
      <c r="D76" s="60"/>
      <c r="E76" s="214"/>
      <c r="F76" s="364"/>
      <c r="G76" s="60"/>
      <c r="H76" s="168"/>
    </row>
    <row r="77" spans="1:8" ht="15.75">
      <c r="A77" s="60"/>
      <c r="B77" s="60"/>
      <c r="C77" s="60"/>
      <c r="D77" s="60"/>
      <c r="E77" s="214"/>
      <c r="F77" s="364"/>
      <c r="G77" s="60"/>
      <c r="H77" s="168"/>
    </row>
    <row r="78" spans="1:8" ht="15.75">
      <c r="A78" s="60"/>
      <c r="B78" s="60"/>
      <c r="C78" s="60"/>
      <c r="D78" s="60"/>
      <c r="E78" s="214"/>
      <c r="F78" s="364"/>
      <c r="G78" s="60"/>
      <c r="H78" s="168"/>
    </row>
    <row r="79" spans="1:8" ht="15.75">
      <c r="A79" s="60"/>
      <c r="B79" s="60"/>
      <c r="C79" s="60"/>
      <c r="D79" s="60"/>
      <c r="E79" s="214"/>
      <c r="F79" s="364"/>
      <c r="G79" s="60"/>
      <c r="H79" s="168"/>
    </row>
    <row r="80" spans="1:8" ht="15.75">
      <c r="A80" s="60"/>
      <c r="B80" s="60"/>
      <c r="C80" s="60"/>
      <c r="D80" s="60"/>
      <c r="E80" s="214"/>
      <c r="F80" s="364"/>
      <c r="G80" s="60"/>
      <c r="H80" s="168"/>
    </row>
    <row r="81" spans="1:8" ht="15.75">
      <c r="A81" s="60"/>
      <c r="B81" s="60"/>
      <c r="C81" s="60"/>
      <c r="D81" s="60"/>
      <c r="E81" s="214"/>
      <c r="F81" s="364"/>
      <c r="G81" s="60"/>
      <c r="H81" s="168"/>
    </row>
    <row r="82" spans="1:8" ht="15.75">
      <c r="A82" s="60"/>
      <c r="B82" s="60"/>
      <c r="C82" s="60"/>
      <c r="D82" s="60"/>
      <c r="E82" s="214"/>
      <c r="F82" s="364"/>
      <c r="G82" s="60"/>
      <c r="H82" s="168"/>
    </row>
    <row r="83" spans="1:8" ht="15.75">
      <c r="A83" s="60"/>
      <c r="B83" s="60"/>
      <c r="C83" s="60"/>
      <c r="D83" s="60"/>
      <c r="E83" s="214"/>
      <c r="F83" s="364"/>
      <c r="G83" s="60"/>
      <c r="H83" s="168"/>
    </row>
    <row r="84" spans="1:8" ht="15.75">
      <c r="A84" s="60"/>
      <c r="B84" s="60"/>
      <c r="C84" s="60"/>
      <c r="D84" s="60"/>
      <c r="E84" s="214"/>
      <c r="F84" s="364"/>
      <c r="G84" s="60"/>
      <c r="H84" s="168"/>
    </row>
    <row r="85" spans="1:8" ht="15.75">
      <c r="A85" s="60"/>
      <c r="B85" s="60"/>
      <c r="C85" s="60"/>
      <c r="D85" s="60"/>
      <c r="E85" s="214"/>
      <c r="F85" s="364"/>
      <c r="G85" s="60"/>
      <c r="H85" s="168"/>
    </row>
    <row r="86" spans="1:8" ht="15.75">
      <c r="A86" s="60"/>
      <c r="B86" s="60"/>
      <c r="C86" s="60"/>
      <c r="D86" s="60"/>
      <c r="E86" s="214"/>
      <c r="F86" s="364"/>
      <c r="G86" s="60"/>
      <c r="H86" s="168"/>
    </row>
    <row r="87" spans="1:8" ht="15.75">
      <c r="A87" s="60"/>
      <c r="B87" s="60"/>
      <c r="C87" s="60"/>
      <c r="D87" s="60"/>
      <c r="E87" s="214"/>
      <c r="F87" s="364"/>
      <c r="G87" s="60"/>
      <c r="H87" s="168"/>
    </row>
    <row r="88" spans="1:8" ht="15.75">
      <c r="A88" s="60"/>
      <c r="B88" s="60"/>
      <c r="C88" s="60"/>
      <c r="D88" s="60"/>
      <c r="E88" s="214"/>
      <c r="F88" s="364"/>
      <c r="G88" s="60"/>
      <c r="H88" s="168"/>
    </row>
    <row r="89" spans="1:8" ht="15.75">
      <c r="A89" s="60"/>
      <c r="B89" s="60"/>
      <c r="C89" s="60"/>
      <c r="D89" s="60"/>
      <c r="E89" s="214"/>
      <c r="F89" s="364"/>
      <c r="G89" s="60"/>
      <c r="H89" s="168"/>
    </row>
    <row r="90" spans="1:8" ht="15.75">
      <c r="A90" s="60"/>
      <c r="B90" s="60"/>
      <c r="C90" s="60"/>
      <c r="D90" s="60"/>
      <c r="E90" s="214"/>
      <c r="F90" s="364"/>
      <c r="G90" s="60"/>
      <c r="H90" s="168"/>
    </row>
    <row r="91" spans="1:8" ht="15.75">
      <c r="A91" s="60"/>
      <c r="B91" s="60"/>
      <c r="C91" s="60"/>
      <c r="D91" s="60"/>
      <c r="E91" s="214"/>
      <c r="F91" s="364"/>
      <c r="G91" s="60"/>
      <c r="H91" s="168"/>
    </row>
    <row r="92" spans="1:8" ht="15.75">
      <c r="A92" s="60"/>
      <c r="B92" s="60"/>
      <c r="C92" s="60"/>
      <c r="D92" s="60"/>
      <c r="E92" s="214"/>
      <c r="F92" s="364"/>
      <c r="G92" s="60"/>
      <c r="H92" s="168"/>
    </row>
    <row r="93" spans="1:8" ht="15.75">
      <c r="A93" s="60"/>
      <c r="B93" s="60"/>
      <c r="C93" s="60"/>
      <c r="D93" s="60"/>
      <c r="E93" s="214"/>
      <c r="F93" s="364"/>
      <c r="G93" s="60"/>
      <c r="H93" s="168"/>
    </row>
    <row r="94" spans="1:8" ht="15.75">
      <c r="A94" s="60"/>
      <c r="B94" s="60"/>
      <c r="C94" s="60"/>
      <c r="D94" s="60"/>
      <c r="E94" s="214"/>
      <c r="F94" s="364"/>
      <c r="G94" s="60"/>
      <c r="H94" s="168"/>
    </row>
    <row r="95" spans="1:8" ht="15.75">
      <c r="A95" s="60"/>
      <c r="B95" s="60"/>
      <c r="C95" s="60"/>
      <c r="D95" s="60"/>
      <c r="E95" s="214"/>
      <c r="F95" s="364"/>
      <c r="G95" s="60"/>
      <c r="H95" s="168"/>
    </row>
    <row r="96" spans="1:8" ht="15.75">
      <c r="A96" s="60"/>
      <c r="B96" s="60"/>
      <c r="C96" s="60"/>
      <c r="D96" s="60"/>
      <c r="E96" s="214"/>
      <c r="F96" s="364"/>
      <c r="G96" s="60"/>
      <c r="H96" s="168"/>
    </row>
    <row r="97" spans="1:8" ht="15.75">
      <c r="A97" s="60"/>
      <c r="B97" s="60"/>
      <c r="C97" s="60"/>
      <c r="D97" s="60"/>
      <c r="E97" s="214"/>
      <c r="F97" s="364"/>
      <c r="G97" s="60"/>
      <c r="H97" s="168"/>
    </row>
    <row r="98" spans="1:8" ht="15.75">
      <c r="A98" s="60"/>
      <c r="B98" s="60"/>
      <c r="C98" s="60"/>
      <c r="D98" s="60"/>
      <c r="E98" s="214"/>
      <c r="F98" s="364"/>
      <c r="G98" s="60"/>
      <c r="H98" s="168"/>
    </row>
    <row r="99" spans="1:8" ht="15.75">
      <c r="A99" s="60"/>
      <c r="B99" s="60"/>
      <c r="C99" s="60"/>
      <c r="D99" s="60"/>
      <c r="E99" s="214"/>
      <c r="F99" s="364"/>
      <c r="G99" s="60"/>
      <c r="H99" s="168"/>
    </row>
    <row r="100" spans="1:8" ht="15.75">
      <c r="A100" s="60"/>
      <c r="B100" s="60"/>
      <c r="C100" s="60"/>
      <c r="D100" s="60"/>
      <c r="E100" s="214"/>
      <c r="F100" s="364"/>
      <c r="G100" s="60"/>
      <c r="H100" s="168"/>
    </row>
    <row r="101" spans="1:8" ht="15.75">
      <c r="A101" s="60"/>
      <c r="B101" s="60"/>
      <c r="C101" s="60"/>
      <c r="D101" s="60"/>
      <c r="E101" s="214"/>
      <c r="F101" s="364"/>
      <c r="G101" s="60"/>
      <c r="H101" s="168"/>
    </row>
    <row r="102" spans="1:8" ht="15.75">
      <c r="A102" s="60"/>
      <c r="B102" s="60"/>
      <c r="C102" s="60"/>
      <c r="D102" s="60"/>
      <c r="E102" s="214"/>
      <c r="F102" s="364"/>
      <c r="G102" s="60"/>
      <c r="H102" s="168"/>
    </row>
    <row r="103" spans="1:8" ht="15.75">
      <c r="A103" s="60"/>
      <c r="B103" s="60"/>
      <c r="C103" s="60"/>
      <c r="D103" s="60"/>
      <c r="E103" s="214"/>
      <c r="F103" s="364"/>
      <c r="G103" s="60"/>
      <c r="H103" s="168"/>
    </row>
    <row r="104" spans="1:8" ht="15.75">
      <c r="A104" s="60"/>
      <c r="B104" s="60"/>
      <c r="C104" s="60"/>
      <c r="D104" s="60"/>
      <c r="E104" s="214"/>
      <c r="F104" s="364"/>
      <c r="G104" s="60"/>
      <c r="H104" s="168"/>
    </row>
    <row r="105" spans="1:8" ht="15.75">
      <c r="A105" s="2"/>
      <c r="B105" s="2"/>
      <c r="C105" s="2"/>
      <c r="D105" s="2"/>
      <c r="E105" s="25"/>
      <c r="F105" s="365"/>
      <c r="G105" s="2"/>
      <c r="H105" s="38"/>
    </row>
    <row r="106" spans="1:8" ht="15.75">
      <c r="A106" s="2"/>
      <c r="B106" s="2"/>
      <c r="C106" s="2"/>
      <c r="D106" s="2"/>
      <c r="E106" s="25"/>
      <c r="F106" s="365"/>
      <c r="G106" s="2"/>
      <c r="H106" s="38"/>
    </row>
    <row r="107" spans="1:8" ht="15.75">
      <c r="A107" s="2"/>
      <c r="B107" s="2"/>
      <c r="C107" s="2"/>
      <c r="D107" s="2"/>
      <c r="E107" s="25"/>
      <c r="F107" s="365"/>
      <c r="G107" s="2"/>
      <c r="H107" s="38"/>
    </row>
    <row r="108" spans="1:8" ht="15.75">
      <c r="A108" s="2"/>
      <c r="B108" s="2"/>
      <c r="C108" s="2"/>
      <c r="D108" s="2"/>
      <c r="E108" s="25"/>
      <c r="F108" s="365"/>
      <c r="G108" s="2"/>
      <c r="H108" s="38"/>
    </row>
    <row r="109" spans="1:8" ht="15.75">
      <c r="A109" s="2"/>
      <c r="B109" s="2"/>
      <c r="C109" s="2"/>
      <c r="D109" s="2"/>
      <c r="E109" s="25"/>
      <c r="F109" s="365"/>
      <c r="G109" s="2"/>
      <c r="H109" s="38"/>
    </row>
    <row r="110" spans="1:8" ht="15.75">
      <c r="A110" s="2"/>
      <c r="B110" s="2"/>
      <c r="C110" s="2"/>
      <c r="D110" s="2"/>
      <c r="E110" s="25"/>
      <c r="F110" s="365"/>
      <c r="G110" s="2"/>
      <c r="H110" s="38"/>
    </row>
    <row r="111" spans="1:8" ht="15.75">
      <c r="A111" s="2"/>
      <c r="B111" s="2"/>
      <c r="C111" s="2"/>
      <c r="D111" s="2"/>
      <c r="E111" s="25"/>
      <c r="F111" s="365"/>
      <c r="G111" s="2"/>
      <c r="H111" s="38"/>
    </row>
    <row r="112" spans="1:8" ht="15.75">
      <c r="A112" s="2"/>
      <c r="B112" s="2"/>
      <c r="C112" s="2"/>
      <c r="D112" s="2"/>
      <c r="E112" s="25"/>
      <c r="F112" s="365"/>
      <c r="G112" s="2"/>
      <c r="H112" s="38"/>
    </row>
    <row r="113" spans="1:8" ht="15.75">
      <c r="A113" s="2"/>
      <c r="B113" s="2"/>
      <c r="C113" s="2"/>
      <c r="D113" s="2"/>
      <c r="E113" s="25"/>
      <c r="F113" s="365"/>
      <c r="G113" s="2"/>
      <c r="H113" s="38"/>
    </row>
  </sheetData>
  <sheetProtection/>
  <mergeCells count="38">
    <mergeCell ref="A16:E16"/>
    <mergeCell ref="A15:E15"/>
    <mergeCell ref="A1:H1"/>
    <mergeCell ref="A2:H2"/>
    <mergeCell ref="A4:H4"/>
    <mergeCell ref="A5:H5"/>
    <mergeCell ref="B30:D30"/>
    <mergeCell ref="B25:D25"/>
    <mergeCell ref="A22:E22"/>
    <mergeCell ref="A31:E31"/>
    <mergeCell ref="B28:D28"/>
    <mergeCell ref="B26:D26"/>
    <mergeCell ref="A42:E42"/>
    <mergeCell ref="B38:D38"/>
    <mergeCell ref="B17:D17"/>
    <mergeCell ref="B20:D20"/>
    <mergeCell ref="B21:D21"/>
    <mergeCell ref="B29:D29"/>
    <mergeCell ref="B18:D18"/>
    <mergeCell ref="B19:D19"/>
    <mergeCell ref="B27:D27"/>
    <mergeCell ref="A24:E24"/>
    <mergeCell ref="B51:D51"/>
    <mergeCell ref="B50:D50"/>
    <mergeCell ref="A48:E48"/>
    <mergeCell ref="A33:E33"/>
    <mergeCell ref="B46:D46"/>
    <mergeCell ref="B41:D41"/>
    <mergeCell ref="A35:E35"/>
    <mergeCell ref="A36:E36"/>
    <mergeCell ref="B45:D45"/>
    <mergeCell ref="B37:D37"/>
    <mergeCell ref="A63:H65"/>
    <mergeCell ref="A61:E61"/>
    <mergeCell ref="B53:D53"/>
    <mergeCell ref="B52:D52"/>
    <mergeCell ref="A58:E58"/>
    <mergeCell ref="A56:E56"/>
  </mergeCells>
  <printOptions horizontalCentered="1"/>
  <pageMargins left="0" right="0" top="0.5" bottom="0" header="0.511811023622047" footer="0"/>
  <pageSetup fitToHeight="1" fitToWidth="1" horizontalDpi="600" verticalDpi="600" orientation="portrait" paperSize="9" scale="78" r:id="rId1"/>
  <headerFooter alignWithMargins="0">
    <oddFooter>&amp;R&amp;"Times New Roman,Regular"&amp;12Page 2</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N51"/>
  <sheetViews>
    <sheetView view="pageBreakPreview" zoomScale="75" zoomScaleNormal="85" zoomScaleSheetLayoutView="75" zoomScalePageLayoutView="0" workbookViewId="0" topLeftCell="A1">
      <selection activeCell="N38" sqref="N38"/>
    </sheetView>
  </sheetViews>
  <sheetFormatPr defaultColWidth="9.140625" defaultRowHeight="12.75"/>
  <cols>
    <col min="1" max="2" width="9.140625" style="39" customWidth="1"/>
    <col min="3" max="3" width="19.140625" style="39" customWidth="1"/>
    <col min="4" max="4" width="15.00390625" style="177" customWidth="1"/>
    <col min="5" max="5" width="3.7109375" style="177" customWidth="1"/>
    <col min="6" max="6" width="14.00390625" style="177" customWidth="1"/>
    <col min="7" max="7" width="3.7109375" style="177" customWidth="1"/>
    <col min="8" max="8" width="14.00390625" style="177" customWidth="1"/>
    <col min="9" max="9" width="3.7109375" style="177" customWidth="1"/>
    <col min="10" max="10" width="15.421875" style="177" customWidth="1"/>
    <col min="11" max="11" width="3.7109375" style="177" customWidth="1"/>
    <col min="12" max="12" width="14.8515625" style="177" customWidth="1"/>
    <col min="13" max="13" width="3.7109375" style="177" customWidth="1"/>
    <col min="14" max="14" width="15.57421875" style="177" customWidth="1"/>
    <col min="15" max="15" width="9.140625" style="39" customWidth="1"/>
    <col min="16" max="16" width="10.57421875" style="39" bestFit="1" customWidth="1"/>
    <col min="17" max="16384" width="9.140625" style="39" customWidth="1"/>
  </cols>
  <sheetData>
    <row r="1" spans="1:14" ht="15.75">
      <c r="A1" s="418" t="s">
        <v>31</v>
      </c>
      <c r="B1" s="418"/>
      <c r="C1" s="418"/>
      <c r="D1" s="418"/>
      <c r="E1" s="418"/>
      <c r="F1" s="418"/>
      <c r="G1" s="418"/>
      <c r="H1" s="418"/>
      <c r="I1" s="418"/>
      <c r="J1" s="418"/>
      <c r="K1" s="418"/>
      <c r="L1" s="418"/>
      <c r="M1" s="418"/>
      <c r="N1" s="418"/>
    </row>
    <row r="2" spans="1:14" ht="15.75">
      <c r="A2" s="418" t="s">
        <v>62</v>
      </c>
      <c r="B2" s="418"/>
      <c r="C2" s="418"/>
      <c r="D2" s="418"/>
      <c r="E2" s="418"/>
      <c r="F2" s="418"/>
      <c r="G2" s="418"/>
      <c r="H2" s="418"/>
      <c r="I2" s="418"/>
      <c r="J2" s="418"/>
      <c r="K2" s="418"/>
      <c r="L2" s="418"/>
      <c r="M2" s="418"/>
      <c r="N2" s="418"/>
    </row>
    <row r="3" spans="1:14" ht="15.75">
      <c r="A3" s="136"/>
      <c r="B3" s="136"/>
      <c r="C3" s="136"/>
      <c r="D3" s="153"/>
      <c r="E3" s="153"/>
      <c r="F3" s="153"/>
      <c r="G3" s="153"/>
      <c r="H3" s="153"/>
      <c r="I3" s="153"/>
      <c r="J3" s="153"/>
      <c r="K3" s="153"/>
      <c r="L3" s="153"/>
      <c r="M3" s="153"/>
      <c r="N3" s="153"/>
    </row>
    <row r="4" spans="1:14" ht="15.75">
      <c r="A4" s="418" t="s">
        <v>237</v>
      </c>
      <c r="B4" s="418"/>
      <c r="C4" s="418"/>
      <c r="D4" s="418"/>
      <c r="E4" s="418"/>
      <c r="F4" s="418"/>
      <c r="G4" s="418"/>
      <c r="H4" s="418"/>
      <c r="I4" s="418"/>
      <c r="J4" s="418"/>
      <c r="K4" s="418"/>
      <c r="L4" s="418"/>
      <c r="M4" s="418"/>
      <c r="N4" s="418"/>
    </row>
    <row r="5" spans="1:14" ht="15.75">
      <c r="A5" s="419" t="str">
        <f>+'Comprehensive Income'!A5:K5</f>
        <v>FOR THE 3RD QUARTER ENDED 30 SEPTEMBER 2011</v>
      </c>
      <c r="B5" s="419"/>
      <c r="C5" s="419"/>
      <c r="D5" s="419"/>
      <c r="E5" s="419"/>
      <c r="F5" s="419"/>
      <c r="G5" s="419"/>
      <c r="H5" s="419"/>
      <c r="I5" s="419"/>
      <c r="J5" s="419"/>
      <c r="K5" s="419"/>
      <c r="L5" s="419"/>
      <c r="M5" s="419"/>
      <c r="N5" s="419"/>
    </row>
    <row r="6" spans="1:14" ht="15.75">
      <c r="A6" s="417"/>
      <c r="B6" s="417"/>
      <c r="C6" s="417"/>
      <c r="D6" s="417"/>
      <c r="E6" s="417"/>
      <c r="F6" s="417"/>
      <c r="G6" s="417"/>
      <c r="H6" s="417"/>
      <c r="I6" s="417"/>
      <c r="J6" s="417"/>
      <c r="K6" s="417"/>
      <c r="L6" s="417"/>
      <c r="M6" s="417"/>
      <c r="N6" s="417"/>
    </row>
    <row r="7" spans="1:14" ht="15.75">
      <c r="A7" s="25"/>
      <c r="B7" s="25"/>
      <c r="C7" s="25"/>
      <c r="D7" s="153"/>
      <c r="E7" s="153"/>
      <c r="F7" s="153"/>
      <c r="G7" s="153"/>
      <c r="H7" s="153"/>
      <c r="I7" s="176"/>
      <c r="J7" s="176"/>
      <c r="K7" s="176"/>
      <c r="L7" s="176"/>
      <c r="M7" s="176"/>
      <c r="N7" s="176"/>
    </row>
    <row r="8" spans="1:14" ht="15.75">
      <c r="A8" s="40"/>
      <c r="B8" s="40"/>
      <c r="C8" s="40"/>
      <c r="D8" s="399" t="s">
        <v>311</v>
      </c>
      <c r="E8" s="399"/>
      <c r="F8" s="399"/>
      <c r="G8" s="399"/>
      <c r="H8" s="399"/>
      <c r="I8" s="399"/>
      <c r="J8" s="399"/>
      <c r="K8" s="203"/>
      <c r="L8" s="203"/>
      <c r="M8" s="203"/>
      <c r="N8" s="203"/>
    </row>
    <row r="9" spans="1:14" ht="15.75">
      <c r="A9" s="41"/>
      <c r="B9" s="41"/>
      <c r="C9" s="41"/>
      <c r="D9" s="400"/>
      <c r="E9" s="400"/>
      <c r="F9" s="400"/>
      <c r="G9" s="400"/>
      <c r="H9" s="400"/>
      <c r="I9" s="400"/>
      <c r="J9" s="400"/>
      <c r="K9" s="203"/>
      <c r="L9" s="203"/>
      <c r="M9" s="203"/>
      <c r="N9" s="203"/>
    </row>
    <row r="10" spans="1:14" ht="15.75" customHeight="1">
      <c r="A10" s="41"/>
      <c r="B10" s="41"/>
      <c r="C10" s="41"/>
      <c r="D10" s="401" t="s">
        <v>264</v>
      </c>
      <c r="E10" s="401"/>
      <c r="F10" s="401"/>
      <c r="H10" s="400" t="s">
        <v>255</v>
      </c>
      <c r="I10" s="400"/>
      <c r="J10" s="192"/>
      <c r="K10" s="203"/>
      <c r="L10" s="203"/>
      <c r="M10" s="203"/>
      <c r="N10" s="203"/>
    </row>
    <row r="11" spans="1:14" ht="15.75">
      <c r="A11" s="41"/>
      <c r="B11" s="41"/>
      <c r="C11" s="41"/>
      <c r="D11" s="401"/>
      <c r="E11" s="401"/>
      <c r="F11" s="401"/>
      <c r="G11" s="266"/>
      <c r="H11" s="400"/>
      <c r="I11" s="400"/>
      <c r="J11" s="192"/>
      <c r="K11" s="203"/>
      <c r="L11" s="203"/>
      <c r="M11" s="203"/>
      <c r="N11" s="203"/>
    </row>
    <row r="12" spans="1:14" ht="15.75" customHeight="1">
      <c r="A12" s="41"/>
      <c r="B12" s="41"/>
      <c r="C12" s="41"/>
      <c r="D12" s="416" t="s">
        <v>310</v>
      </c>
      <c r="E12" s="191"/>
      <c r="F12" s="416" t="s">
        <v>220</v>
      </c>
      <c r="G12" s="191"/>
      <c r="H12" s="416" t="s">
        <v>245</v>
      </c>
      <c r="I12" s="191"/>
      <c r="J12" s="416" t="s">
        <v>244</v>
      </c>
      <c r="K12" s="191"/>
      <c r="L12" s="416" t="s">
        <v>243</v>
      </c>
      <c r="M12" s="191"/>
      <c r="N12" s="416" t="s">
        <v>56</v>
      </c>
    </row>
    <row r="13" spans="1:14" ht="15.75">
      <c r="A13" s="41"/>
      <c r="B13" s="41"/>
      <c r="C13" s="41"/>
      <c r="D13" s="416"/>
      <c r="E13" s="191"/>
      <c r="F13" s="416"/>
      <c r="G13" s="191"/>
      <c r="H13" s="416"/>
      <c r="I13" s="191"/>
      <c r="J13" s="416"/>
      <c r="K13" s="191"/>
      <c r="L13" s="416"/>
      <c r="M13" s="191"/>
      <c r="N13" s="416"/>
    </row>
    <row r="14" spans="1:14" ht="15.75">
      <c r="A14" s="41"/>
      <c r="B14" s="41"/>
      <c r="C14" s="41"/>
      <c r="D14" s="416"/>
      <c r="E14" s="191"/>
      <c r="F14" s="416"/>
      <c r="G14" s="191"/>
      <c r="H14" s="416"/>
      <c r="I14" s="191"/>
      <c r="J14" s="416"/>
      <c r="K14" s="191"/>
      <c r="L14" s="416"/>
      <c r="M14" s="191"/>
      <c r="N14" s="416"/>
    </row>
    <row r="15" spans="1:14" ht="15.75">
      <c r="A15" s="43"/>
      <c r="B15" s="43"/>
      <c r="C15" s="43"/>
      <c r="D15" s="176" t="s">
        <v>6</v>
      </c>
      <c r="E15" s="176"/>
      <c r="F15" s="176" t="s">
        <v>6</v>
      </c>
      <c r="G15" s="176"/>
      <c r="H15" s="176" t="s">
        <v>6</v>
      </c>
      <c r="I15" s="176"/>
      <c r="J15" s="176" t="s">
        <v>6</v>
      </c>
      <c r="K15" s="176"/>
      <c r="L15" s="176" t="s">
        <v>6</v>
      </c>
      <c r="M15" s="176"/>
      <c r="N15" s="176" t="s">
        <v>6</v>
      </c>
    </row>
    <row r="16" spans="9:14" ht="15">
      <c r="I16" s="178"/>
      <c r="J16" s="178"/>
      <c r="K16" s="178"/>
      <c r="L16" s="178"/>
      <c r="M16" s="178"/>
      <c r="N16" s="178"/>
    </row>
    <row r="17" spans="9:14" ht="15">
      <c r="I17" s="178"/>
      <c r="J17" s="178"/>
      <c r="K17" s="178"/>
      <c r="L17" s="178"/>
      <c r="M17" s="178"/>
      <c r="N17" s="178"/>
    </row>
    <row r="18" spans="1:14" ht="15.75" customHeight="1">
      <c r="A18" s="420" t="s">
        <v>378</v>
      </c>
      <c r="B18" s="420"/>
      <c r="C18" s="420"/>
      <c r="D18" s="179"/>
      <c r="E18" s="179"/>
      <c r="F18" s="179"/>
      <c r="G18" s="179"/>
      <c r="H18" s="179"/>
      <c r="I18" s="180"/>
      <c r="J18" s="180"/>
      <c r="K18" s="180"/>
      <c r="L18" s="180"/>
      <c r="M18" s="180"/>
      <c r="N18" s="180"/>
    </row>
    <row r="19" spans="1:14" ht="15.75">
      <c r="A19" s="420"/>
      <c r="B19" s="420"/>
      <c r="C19" s="420"/>
      <c r="D19" s="179"/>
      <c r="E19" s="179"/>
      <c r="F19" s="179"/>
      <c r="G19" s="179"/>
      <c r="H19" s="179"/>
      <c r="I19" s="180"/>
      <c r="J19" s="180"/>
      <c r="K19" s="180"/>
      <c r="L19" s="180"/>
      <c r="M19" s="180"/>
      <c r="N19" s="180"/>
    </row>
    <row r="20" spans="1:14" ht="15.75">
      <c r="A20" s="2"/>
      <c r="B20" s="2"/>
      <c r="C20" s="2"/>
      <c r="D20" s="179"/>
      <c r="E20" s="179"/>
      <c r="F20" s="179"/>
      <c r="G20" s="179"/>
      <c r="H20" s="179"/>
      <c r="I20" s="180"/>
      <c r="J20" s="180"/>
      <c r="K20" s="180"/>
      <c r="L20" s="180"/>
      <c r="M20" s="180"/>
      <c r="N20" s="180"/>
    </row>
    <row r="21" spans="1:14" ht="15.75">
      <c r="A21" s="415" t="s">
        <v>222</v>
      </c>
      <c r="B21" s="415"/>
      <c r="C21" s="415"/>
      <c r="D21" s="55">
        <v>25200</v>
      </c>
      <c r="E21" s="55"/>
      <c r="F21" s="55">
        <v>0</v>
      </c>
      <c r="G21" s="55"/>
      <c r="H21" s="55">
        <v>5226</v>
      </c>
      <c r="I21" s="55"/>
      <c r="J21" s="44">
        <f>SUM(D21:I21)</f>
        <v>30426</v>
      </c>
      <c r="K21" s="55"/>
      <c r="L21" s="55">
        <v>592</v>
      </c>
      <c r="M21" s="55"/>
      <c r="N21" s="55">
        <f>SUM(J21:M21)</f>
        <v>31018</v>
      </c>
    </row>
    <row r="22" spans="1:14" ht="15.75">
      <c r="A22" s="2"/>
      <c r="B22" s="41"/>
      <c r="C22" s="2"/>
      <c r="D22" s="55"/>
      <c r="E22" s="55"/>
      <c r="F22" s="55"/>
      <c r="G22" s="55"/>
      <c r="H22" s="55"/>
      <c r="I22" s="55"/>
      <c r="J22" s="55"/>
      <c r="K22" s="55"/>
      <c r="L22" s="55"/>
      <c r="M22" s="55"/>
      <c r="N22" s="55"/>
    </row>
    <row r="23" spans="1:14" ht="15.75">
      <c r="A23" s="413" t="s">
        <v>219</v>
      </c>
      <c r="B23" s="413"/>
      <c r="C23" s="413"/>
      <c r="D23" s="181">
        <v>0</v>
      </c>
      <c r="E23" s="181"/>
      <c r="F23" s="181">
        <v>0</v>
      </c>
      <c r="G23" s="181"/>
      <c r="H23" s="55">
        <f>'Comprehensive Income'!$I$42</f>
        <v>1152</v>
      </c>
      <c r="I23" s="181"/>
      <c r="J23" s="44">
        <f>SUM(D23:I23)</f>
        <v>1152</v>
      </c>
      <c r="K23" s="181"/>
      <c r="L23" s="55">
        <f>'Comprehensive Income'!I44</f>
        <v>55</v>
      </c>
      <c r="M23" s="181"/>
      <c r="N23" s="55">
        <f>SUM(J23:M23)</f>
        <v>1207</v>
      </c>
    </row>
    <row r="24" spans="1:14" ht="15.75">
      <c r="A24" s="413"/>
      <c r="B24" s="413"/>
      <c r="C24" s="413"/>
      <c r="D24" s="181"/>
      <c r="E24" s="181"/>
      <c r="F24" s="181"/>
      <c r="G24" s="181"/>
      <c r="H24" s="55"/>
      <c r="I24" s="181"/>
      <c r="J24" s="44"/>
      <c r="K24" s="181"/>
      <c r="L24" s="55"/>
      <c r="M24" s="181"/>
      <c r="N24" s="55"/>
    </row>
    <row r="25" spans="1:14" ht="15.75">
      <c r="A25" s="282"/>
      <c r="B25" s="282"/>
      <c r="C25" s="282"/>
      <c r="D25" s="181"/>
      <c r="E25" s="181"/>
      <c r="F25" s="181"/>
      <c r="G25" s="181"/>
      <c r="H25" s="55"/>
      <c r="I25" s="181"/>
      <c r="J25" s="44"/>
      <c r="K25" s="181"/>
      <c r="L25" s="55"/>
      <c r="M25" s="181"/>
      <c r="N25" s="55"/>
    </row>
    <row r="26" spans="1:14" ht="39.75" customHeight="1">
      <c r="A26" s="413" t="s">
        <v>364</v>
      </c>
      <c r="B26" s="413"/>
      <c r="C26" s="413"/>
      <c r="D26" s="181">
        <v>0</v>
      </c>
      <c r="E26" s="181"/>
      <c r="F26" s="181">
        <v>0</v>
      </c>
      <c r="G26" s="181"/>
      <c r="H26" s="55">
        <v>-1209</v>
      </c>
      <c r="I26" s="181"/>
      <c r="J26" s="44">
        <f>SUM(D26:I26)</f>
        <v>-1209</v>
      </c>
      <c r="K26" s="181"/>
      <c r="L26" s="55">
        <v>-88</v>
      </c>
      <c r="M26" s="181"/>
      <c r="N26" s="55">
        <f>SUM(J26:M26)</f>
        <v>-1297</v>
      </c>
    </row>
    <row r="27" spans="4:14" ht="15.75">
      <c r="D27" s="181"/>
      <c r="E27" s="181"/>
      <c r="F27" s="181"/>
      <c r="G27" s="181"/>
      <c r="H27" s="55"/>
      <c r="I27" s="181"/>
      <c r="J27" s="55"/>
      <c r="K27" s="181"/>
      <c r="L27" s="55"/>
      <c r="M27" s="181"/>
      <c r="N27" s="55"/>
    </row>
    <row r="28" spans="1:14" ht="16.5" thickBot="1">
      <c r="A28" s="415" t="s">
        <v>379</v>
      </c>
      <c r="B28" s="415"/>
      <c r="C28" s="415"/>
      <c r="D28" s="182">
        <f>SUM(D21:D27)</f>
        <v>25200</v>
      </c>
      <c r="E28" s="182"/>
      <c r="F28" s="182">
        <f>SUM(F21:F27)</f>
        <v>0</v>
      </c>
      <c r="G28" s="182"/>
      <c r="H28" s="182">
        <f>SUM(H21:H27)</f>
        <v>5169</v>
      </c>
      <c r="I28" s="182"/>
      <c r="J28" s="182">
        <f>SUM(J21:J27)</f>
        <v>30369</v>
      </c>
      <c r="K28" s="182"/>
      <c r="L28" s="182">
        <f>SUM(L21:L27)</f>
        <v>559</v>
      </c>
      <c r="M28" s="182"/>
      <c r="N28" s="182">
        <f>SUM(N21:N27)</f>
        <v>30928</v>
      </c>
    </row>
    <row r="29" spans="1:14" ht="16.5" thickTop="1">
      <c r="A29" s="2"/>
      <c r="B29" s="2"/>
      <c r="C29" s="2"/>
      <c r="D29" s="179"/>
      <c r="E29" s="179"/>
      <c r="F29" s="179"/>
      <c r="G29" s="179"/>
      <c r="H29" s="179"/>
      <c r="I29" s="180"/>
      <c r="J29" s="180"/>
      <c r="K29" s="180"/>
      <c r="L29" s="180"/>
      <c r="M29" s="180"/>
      <c r="N29" s="180"/>
    </row>
    <row r="30" spans="1:14" ht="15.75">
      <c r="A30" s="420" t="s">
        <v>380</v>
      </c>
      <c r="B30" s="420"/>
      <c r="C30" s="420"/>
      <c r="D30" s="183"/>
      <c r="E30" s="183"/>
      <c r="F30" s="183"/>
      <c r="G30" s="183"/>
      <c r="H30" s="183"/>
      <c r="I30" s="184"/>
      <c r="J30" s="184"/>
      <c r="K30" s="184"/>
      <c r="L30" s="184"/>
      <c r="M30" s="184"/>
      <c r="N30" s="184"/>
    </row>
    <row r="31" spans="1:14" ht="15.75">
      <c r="A31" s="420"/>
      <c r="B31" s="420"/>
      <c r="C31" s="420"/>
      <c r="D31" s="183"/>
      <c r="E31" s="183"/>
      <c r="F31" s="183"/>
      <c r="G31" s="183"/>
      <c r="H31" s="183"/>
      <c r="I31" s="184"/>
      <c r="J31" s="184"/>
      <c r="K31" s="184"/>
      <c r="L31" s="184"/>
      <c r="M31" s="184"/>
      <c r="N31" s="184"/>
    </row>
    <row r="32" spans="1:14" ht="15.75">
      <c r="A32" s="103"/>
      <c r="B32" s="103"/>
      <c r="C32" s="103"/>
      <c r="D32" s="183"/>
      <c r="E32" s="183"/>
      <c r="F32" s="183"/>
      <c r="G32" s="183"/>
      <c r="H32" s="183"/>
      <c r="I32" s="184"/>
      <c r="J32" s="184"/>
      <c r="K32" s="184"/>
      <c r="L32" s="184"/>
      <c r="M32" s="184"/>
      <c r="N32" s="184"/>
    </row>
    <row r="33" spans="1:14" ht="15.75">
      <c r="A33" s="411" t="s">
        <v>221</v>
      </c>
      <c r="B33" s="411"/>
      <c r="C33" s="411"/>
      <c r="D33" s="112">
        <f>D28</f>
        <v>25200</v>
      </c>
      <c r="E33" s="112"/>
      <c r="F33" s="112">
        <f>F28</f>
        <v>0</v>
      </c>
      <c r="G33" s="112"/>
      <c r="H33" s="112">
        <v>5366</v>
      </c>
      <c r="I33" s="112"/>
      <c r="J33" s="44">
        <f>SUM(D33:I33)</f>
        <v>30566</v>
      </c>
      <c r="K33" s="55"/>
      <c r="L33" s="55">
        <v>643</v>
      </c>
      <c r="M33" s="55"/>
      <c r="N33" s="55">
        <f>SUM(J33:M33)</f>
        <v>31209</v>
      </c>
    </row>
    <row r="34" spans="1:14" ht="15.75">
      <c r="A34" s="103"/>
      <c r="B34" s="105"/>
      <c r="C34" s="103"/>
      <c r="D34" s="112"/>
      <c r="E34" s="112"/>
      <c r="F34" s="112"/>
      <c r="G34" s="112"/>
      <c r="H34" s="112"/>
      <c r="I34" s="112"/>
      <c r="J34" s="112"/>
      <c r="K34" s="112"/>
      <c r="L34" s="112"/>
      <c r="M34" s="112"/>
      <c r="N34" s="112"/>
    </row>
    <row r="35" spans="1:14" ht="15.75">
      <c r="A35" s="414" t="s">
        <v>219</v>
      </c>
      <c r="B35" s="414"/>
      <c r="C35" s="414"/>
      <c r="D35" s="185">
        <v>0</v>
      </c>
      <c r="E35" s="185"/>
      <c r="F35" s="185">
        <v>0</v>
      </c>
      <c r="G35" s="185"/>
      <c r="H35" s="112">
        <f>'Comprehensive Income'!$K$42</f>
        <v>1243</v>
      </c>
      <c r="I35" s="185"/>
      <c r="J35" s="186">
        <f>SUM(D35:H35)</f>
        <v>1243</v>
      </c>
      <c r="K35" s="185"/>
      <c r="L35" s="112">
        <f>'Comprehensive Income'!$K$44</f>
        <v>-29</v>
      </c>
      <c r="M35" s="185"/>
      <c r="N35" s="112">
        <f>SUM(J35:L35)</f>
        <v>1214</v>
      </c>
    </row>
    <row r="36" spans="1:14" ht="15.75">
      <c r="A36" s="414"/>
      <c r="B36" s="414"/>
      <c r="C36" s="414"/>
      <c r="D36" s="185"/>
      <c r="E36" s="185"/>
      <c r="F36" s="185"/>
      <c r="G36" s="185"/>
      <c r="H36" s="112"/>
      <c r="I36" s="185"/>
      <c r="J36" s="186"/>
      <c r="K36" s="185"/>
      <c r="L36" s="112"/>
      <c r="M36" s="185"/>
      <c r="N36" s="112"/>
    </row>
    <row r="37" spans="1:14" ht="15.75">
      <c r="A37" s="283"/>
      <c r="B37" s="283"/>
      <c r="C37" s="283"/>
      <c r="D37" s="185"/>
      <c r="E37" s="185"/>
      <c r="F37" s="185"/>
      <c r="G37" s="185"/>
      <c r="H37" s="112"/>
      <c r="I37" s="185"/>
      <c r="J37" s="186"/>
      <c r="K37" s="185"/>
      <c r="L37" s="112"/>
      <c r="M37" s="185"/>
      <c r="N37" s="112"/>
    </row>
    <row r="38" spans="1:14" ht="30" customHeight="1">
      <c r="A38" s="413" t="s">
        <v>365</v>
      </c>
      <c r="B38" s="413"/>
      <c r="C38" s="413"/>
      <c r="D38" s="181">
        <v>0</v>
      </c>
      <c r="E38" s="185"/>
      <c r="F38" s="181">
        <v>0</v>
      </c>
      <c r="G38" s="185"/>
      <c r="H38" s="112">
        <v>-1209</v>
      </c>
      <c r="I38" s="185"/>
      <c r="J38" s="186">
        <f>SUM(D38:H38)</f>
        <v>-1209</v>
      </c>
      <c r="K38" s="185"/>
      <c r="L38" s="112" t="s">
        <v>122</v>
      </c>
      <c r="M38" s="185"/>
      <c r="N38" s="112">
        <f>SUM(J38:L38)</f>
        <v>-1209</v>
      </c>
    </row>
    <row r="39" spans="1:14" ht="15.75">
      <c r="A39" s="103"/>
      <c r="B39" s="99"/>
      <c r="C39" s="99"/>
      <c r="D39" s="185"/>
      <c r="E39" s="185"/>
      <c r="F39" s="185"/>
      <c r="G39" s="185"/>
      <c r="H39" s="112"/>
      <c r="I39" s="185"/>
      <c r="J39" s="112"/>
      <c r="K39" s="185"/>
      <c r="L39" s="112"/>
      <c r="M39" s="185"/>
      <c r="N39" s="112"/>
    </row>
    <row r="40" spans="1:14" ht="16.5" thickBot="1">
      <c r="A40" s="411" t="s">
        <v>381</v>
      </c>
      <c r="B40" s="411"/>
      <c r="C40" s="412"/>
      <c r="D40" s="187">
        <f>SUM(D33:D39)</f>
        <v>25200</v>
      </c>
      <c r="E40" s="187"/>
      <c r="F40" s="187">
        <f>SUM(F33:F39)</f>
        <v>0</v>
      </c>
      <c r="G40" s="187"/>
      <c r="H40" s="187">
        <f>SUM(H33:H39)</f>
        <v>5400</v>
      </c>
      <c r="I40" s="187"/>
      <c r="J40" s="187">
        <f>SUM(J33:J39)</f>
        <v>30600</v>
      </c>
      <c r="K40" s="187"/>
      <c r="L40" s="187">
        <f>SUM(L33:L39)</f>
        <v>614</v>
      </c>
      <c r="M40" s="187"/>
      <c r="N40" s="187">
        <f>SUM(N33:N39)</f>
        <v>31214</v>
      </c>
    </row>
    <row r="41" spans="1:14" ht="16.5" thickTop="1">
      <c r="A41" s="99"/>
      <c r="B41" s="99"/>
      <c r="C41" s="99"/>
      <c r="D41" s="188"/>
      <c r="E41" s="188"/>
      <c r="F41" s="188"/>
      <c r="G41" s="188"/>
      <c r="H41" s="188"/>
      <c r="I41" s="189"/>
      <c r="J41" s="189"/>
      <c r="K41" s="189"/>
      <c r="L41" s="189"/>
      <c r="M41" s="189"/>
      <c r="N41" s="189"/>
    </row>
    <row r="42" spans="1:14" ht="15.75">
      <c r="A42" s="99"/>
      <c r="B42" s="99"/>
      <c r="C42" s="99"/>
      <c r="D42" s="188"/>
      <c r="E42" s="188"/>
      <c r="F42" s="188"/>
      <c r="G42" s="188"/>
      <c r="H42" s="188"/>
      <c r="I42" s="189"/>
      <c r="J42" s="189"/>
      <c r="K42" s="189"/>
      <c r="L42" s="189"/>
      <c r="M42" s="189"/>
      <c r="N42" s="189"/>
    </row>
    <row r="43" spans="1:14" ht="15">
      <c r="A43" s="410" t="s">
        <v>366</v>
      </c>
      <c r="B43" s="410"/>
      <c r="C43" s="410"/>
      <c r="D43" s="410"/>
      <c r="E43" s="410"/>
      <c r="F43" s="410"/>
      <c r="G43" s="410"/>
      <c r="H43" s="410"/>
      <c r="I43" s="410"/>
      <c r="J43" s="410"/>
      <c r="K43" s="410"/>
      <c r="L43" s="410"/>
      <c r="M43" s="410"/>
      <c r="N43" s="410"/>
    </row>
    <row r="44" spans="1:14" ht="15">
      <c r="A44" s="410"/>
      <c r="B44" s="410"/>
      <c r="C44" s="410"/>
      <c r="D44" s="410"/>
      <c r="E44" s="410"/>
      <c r="F44" s="410"/>
      <c r="G44" s="410"/>
      <c r="H44" s="410"/>
      <c r="I44" s="410"/>
      <c r="J44" s="410"/>
      <c r="K44" s="410"/>
      <c r="L44" s="410"/>
      <c r="M44" s="410"/>
      <c r="N44" s="410"/>
    </row>
    <row r="45" spans="1:14" ht="15" customHeight="1">
      <c r="A45" s="410"/>
      <c r="B45" s="410"/>
      <c r="C45" s="410"/>
      <c r="D45" s="410"/>
      <c r="E45" s="410"/>
      <c r="F45" s="410"/>
      <c r="G45" s="410"/>
      <c r="H45" s="410"/>
      <c r="I45" s="410"/>
      <c r="J45" s="410"/>
      <c r="K45" s="410"/>
      <c r="L45" s="410"/>
      <c r="M45" s="410"/>
      <c r="N45" s="410"/>
    </row>
    <row r="46" spans="1:14" ht="15" customHeight="1">
      <c r="A46" s="148"/>
      <c r="B46" s="148"/>
      <c r="C46" s="148"/>
      <c r="D46" s="190"/>
      <c r="E46" s="190"/>
      <c r="F46" s="190"/>
      <c r="G46" s="190"/>
      <c r="H46" s="190"/>
      <c r="I46" s="190"/>
      <c r="J46" s="190"/>
      <c r="K46" s="190"/>
      <c r="L46" s="190"/>
      <c r="M46" s="190"/>
      <c r="N46" s="190"/>
    </row>
    <row r="47" spans="1:14" ht="20.25" customHeight="1">
      <c r="A47" s="148"/>
      <c r="B47" s="148"/>
      <c r="C47" s="148"/>
      <c r="D47" s="190"/>
      <c r="E47" s="190"/>
      <c r="F47" s="190"/>
      <c r="G47" s="190"/>
      <c r="H47" s="190"/>
      <c r="I47" s="190"/>
      <c r="J47" s="190"/>
      <c r="K47" s="190"/>
      <c r="L47" s="190"/>
      <c r="M47" s="190"/>
      <c r="N47" s="190"/>
    </row>
    <row r="51" ht="15.75">
      <c r="N51" s="129"/>
    </row>
  </sheetData>
  <sheetProtection/>
  <mergeCells count="25">
    <mergeCell ref="A18:C19"/>
    <mergeCell ref="A30:C31"/>
    <mergeCell ref="A21:C21"/>
    <mergeCell ref="D8:J9"/>
    <mergeCell ref="J12:J14"/>
    <mergeCell ref="D10:F11"/>
    <mergeCell ref="H12:H14"/>
    <mergeCell ref="F12:F14"/>
    <mergeCell ref="D12:D14"/>
    <mergeCell ref="H10:I11"/>
    <mergeCell ref="N12:N14"/>
    <mergeCell ref="A6:N6"/>
    <mergeCell ref="A1:N1"/>
    <mergeCell ref="A2:N2"/>
    <mergeCell ref="A4:N4"/>
    <mergeCell ref="A5:N5"/>
    <mergeCell ref="L12:L14"/>
    <mergeCell ref="A43:N45"/>
    <mergeCell ref="A40:C40"/>
    <mergeCell ref="A23:C24"/>
    <mergeCell ref="A35:C36"/>
    <mergeCell ref="A28:C28"/>
    <mergeCell ref="A33:C33"/>
    <mergeCell ref="A26:C26"/>
    <mergeCell ref="A38:C38"/>
  </mergeCells>
  <printOptions horizontalCentered="1"/>
  <pageMargins left="0" right="0" top="0.669291338582677" bottom="0" header="0.511811023622047" footer="0"/>
  <pageSetup fitToHeight="1" fitToWidth="1" horizontalDpi="600" verticalDpi="600" orientation="portrait" paperSize="9" scale="71" r:id="rId1"/>
  <headerFooter alignWithMargins="0">
    <oddFooter>&amp;R&amp;"Times New Roman,Regular"&amp;12Page 3</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M111"/>
  <sheetViews>
    <sheetView view="pageBreakPreview" zoomScale="75" zoomScaleNormal="85" zoomScaleSheetLayoutView="75" zoomScalePageLayoutView="0" workbookViewId="0" topLeftCell="A1">
      <selection activeCell="A3" sqref="A3"/>
    </sheetView>
  </sheetViews>
  <sheetFormatPr defaultColWidth="9.140625" defaultRowHeight="12.75"/>
  <cols>
    <col min="1" max="7" width="9.140625" style="2" customWidth="1"/>
    <col min="8" max="8" width="13.00390625" style="2" customWidth="1"/>
    <col min="9" max="9" width="14.8515625" style="365" bestFit="1" customWidth="1"/>
    <col min="10" max="10" width="9.140625" style="2" customWidth="1"/>
    <col min="11" max="11" width="16.28125" style="2" bestFit="1" customWidth="1"/>
    <col min="12" max="12" width="9.140625" style="2" customWidth="1"/>
    <col min="13" max="13" width="13.8515625" style="109" bestFit="1" customWidth="1"/>
    <col min="14" max="16384" width="9.140625" style="2" customWidth="1"/>
  </cols>
  <sheetData>
    <row r="1" spans="1:11" ht="15.75">
      <c r="A1" s="402" t="s">
        <v>14</v>
      </c>
      <c r="B1" s="402"/>
      <c r="C1" s="402"/>
      <c r="D1" s="402"/>
      <c r="E1" s="402"/>
      <c r="F1" s="402"/>
      <c r="G1" s="402"/>
      <c r="H1" s="402"/>
      <c r="I1" s="402"/>
      <c r="J1" s="402"/>
      <c r="K1" s="402"/>
    </row>
    <row r="2" spans="1:11" ht="15.75">
      <c r="A2" s="402" t="s">
        <v>62</v>
      </c>
      <c r="B2" s="402"/>
      <c r="C2" s="402"/>
      <c r="D2" s="402"/>
      <c r="E2" s="402"/>
      <c r="F2" s="402"/>
      <c r="G2" s="402"/>
      <c r="H2" s="402"/>
      <c r="I2" s="402"/>
      <c r="J2" s="402"/>
      <c r="K2" s="402"/>
    </row>
    <row r="3" spans="1:11" ht="15.75">
      <c r="A3" s="6"/>
      <c r="B3" s="135"/>
      <c r="C3" s="135"/>
      <c r="D3" s="135"/>
      <c r="E3" s="135"/>
      <c r="F3" s="135"/>
      <c r="G3" s="135"/>
      <c r="H3" s="135"/>
      <c r="I3" s="366"/>
      <c r="J3" s="135"/>
      <c r="K3" s="135"/>
    </row>
    <row r="4" spans="1:11" ht="15.75">
      <c r="A4" s="402" t="s">
        <v>312</v>
      </c>
      <c r="B4" s="402"/>
      <c r="C4" s="402"/>
      <c r="D4" s="402"/>
      <c r="E4" s="402"/>
      <c r="F4" s="402"/>
      <c r="G4" s="402"/>
      <c r="H4" s="402"/>
      <c r="I4" s="402"/>
      <c r="J4" s="402"/>
      <c r="K4" s="402"/>
    </row>
    <row r="5" spans="1:11" ht="15.75">
      <c r="A5" s="403" t="str">
        <f>+'Comprehensive Income'!A5:K5</f>
        <v>FOR THE 3RD QUARTER ENDED 30 SEPTEMBER 2011</v>
      </c>
      <c r="B5" s="403"/>
      <c r="C5" s="403"/>
      <c r="D5" s="403"/>
      <c r="E5" s="403"/>
      <c r="F5" s="403"/>
      <c r="G5" s="403"/>
      <c r="H5" s="403"/>
      <c r="I5" s="403"/>
      <c r="J5" s="403"/>
      <c r="K5" s="403"/>
    </row>
    <row r="6" spans="1:11" ht="15.75">
      <c r="A6" s="43"/>
      <c r="B6" s="43"/>
      <c r="C6" s="43"/>
      <c r="D6" s="43"/>
      <c r="E6" s="43"/>
      <c r="F6" s="43"/>
      <c r="G6" s="43"/>
      <c r="H6" s="43"/>
      <c r="I6" s="367"/>
      <c r="J6" s="43"/>
      <c r="K6" s="46"/>
    </row>
    <row r="7" spans="1:11" ht="15.75">
      <c r="A7" s="1"/>
      <c r="B7" s="1"/>
      <c r="C7" s="1"/>
      <c r="D7" s="1"/>
      <c r="E7" s="1"/>
      <c r="F7" s="1"/>
      <c r="G7" s="1"/>
      <c r="H7" s="1"/>
      <c r="I7" s="368"/>
      <c r="J7" s="277"/>
      <c r="K7" s="112"/>
    </row>
    <row r="8" spans="1:11" ht="15.75" customHeight="1">
      <c r="A8" s="1"/>
      <c r="B8" s="1"/>
      <c r="C8" s="1"/>
      <c r="D8" s="1"/>
      <c r="E8" s="1"/>
      <c r="F8" s="1"/>
      <c r="G8" s="1"/>
      <c r="I8" s="369"/>
      <c r="J8" s="226"/>
      <c r="K8" s="265" t="s">
        <v>382</v>
      </c>
    </row>
    <row r="9" spans="1:11" ht="15.75">
      <c r="A9" s="1"/>
      <c r="B9" s="1"/>
      <c r="C9" s="1"/>
      <c r="D9" s="1"/>
      <c r="E9" s="1"/>
      <c r="F9" s="1"/>
      <c r="G9" s="1"/>
      <c r="I9" s="370" t="s">
        <v>382</v>
      </c>
      <c r="J9" s="226"/>
      <c r="K9" s="269" t="s">
        <v>295</v>
      </c>
    </row>
    <row r="10" spans="1:11" ht="15.75">
      <c r="A10" s="1"/>
      <c r="B10" s="1"/>
      <c r="C10" s="1"/>
      <c r="D10" s="1"/>
      <c r="E10" s="1"/>
      <c r="F10" s="1"/>
      <c r="G10" s="1"/>
      <c r="I10" s="370" t="s">
        <v>313</v>
      </c>
      <c r="J10" s="226"/>
      <c r="K10" s="269" t="s">
        <v>313</v>
      </c>
    </row>
    <row r="11" spans="1:11" ht="15.75">
      <c r="A11" s="1"/>
      <c r="B11" s="1"/>
      <c r="C11" s="1"/>
      <c r="D11" s="1"/>
      <c r="E11" s="1"/>
      <c r="F11" s="1"/>
      <c r="G11" s="1"/>
      <c r="I11" s="370" t="s">
        <v>376</v>
      </c>
      <c r="J11" s="73"/>
      <c r="K11" s="267" t="s">
        <v>377</v>
      </c>
    </row>
    <row r="12" spans="1:11" ht="15.75">
      <c r="A12" s="1"/>
      <c r="B12" s="1"/>
      <c r="C12" s="1"/>
      <c r="D12" s="1"/>
      <c r="E12" s="1"/>
      <c r="F12" s="1"/>
      <c r="G12" s="1"/>
      <c r="I12" s="371" t="s">
        <v>60</v>
      </c>
      <c r="J12" s="42"/>
      <c r="K12" s="268" t="s">
        <v>60</v>
      </c>
    </row>
    <row r="13" spans="1:13" ht="15.75">
      <c r="A13" s="48"/>
      <c r="B13" s="48"/>
      <c r="C13" s="48"/>
      <c r="D13" s="48"/>
      <c r="E13" s="48"/>
      <c r="F13" s="48"/>
      <c r="G13" s="48"/>
      <c r="H13" s="48"/>
      <c r="I13" s="351" t="s">
        <v>6</v>
      </c>
      <c r="J13" s="26"/>
      <c r="K13" s="251" t="s">
        <v>6</v>
      </c>
      <c r="M13" s="108"/>
    </row>
    <row r="14" spans="1:11" ht="15.75">
      <c r="A14" s="1"/>
      <c r="B14" s="1"/>
      <c r="C14" s="1"/>
      <c r="D14" s="1"/>
      <c r="E14" s="1"/>
      <c r="F14" s="1"/>
      <c r="G14" s="1"/>
      <c r="H14" s="1"/>
      <c r="I14" s="372"/>
      <c r="J14" s="47"/>
      <c r="K14" s="47"/>
    </row>
    <row r="15" spans="1:11" ht="15.75">
      <c r="A15" s="409" t="s">
        <v>337</v>
      </c>
      <c r="B15" s="409"/>
      <c r="C15" s="409"/>
      <c r="D15" s="409"/>
      <c r="E15" s="409"/>
      <c r="F15" s="409"/>
      <c r="G15" s="409"/>
      <c r="H15" s="409"/>
      <c r="I15" s="373"/>
      <c r="J15" s="49"/>
      <c r="K15" s="29"/>
    </row>
    <row r="16" spans="1:12" ht="15.75">
      <c r="A16" s="1"/>
      <c r="B16" s="404" t="s">
        <v>314</v>
      </c>
      <c r="C16" s="404"/>
      <c r="D16" s="404"/>
      <c r="E16" s="404"/>
      <c r="F16" s="404"/>
      <c r="G16" s="404"/>
      <c r="H16" s="404"/>
      <c r="I16" s="374">
        <f>'Comprehensive Income'!I29</f>
        <v>1941</v>
      </c>
      <c r="K16" s="50">
        <v>1754</v>
      </c>
      <c r="L16" s="53"/>
    </row>
    <row r="17" spans="1:12" ht="15.75">
      <c r="A17" s="1"/>
      <c r="B17" s="404" t="s">
        <v>351</v>
      </c>
      <c r="C17" s="404"/>
      <c r="D17" s="404"/>
      <c r="E17" s="404"/>
      <c r="F17" s="404"/>
      <c r="G17" s="404"/>
      <c r="H17" s="404"/>
      <c r="I17" s="374"/>
      <c r="K17" s="50"/>
      <c r="L17" s="54"/>
    </row>
    <row r="18" spans="1:12" ht="15.75">
      <c r="A18" s="1"/>
      <c r="B18" s="1"/>
      <c r="C18" s="405" t="s">
        <v>49</v>
      </c>
      <c r="D18" s="405"/>
      <c r="E18" s="405"/>
      <c r="F18" s="405"/>
      <c r="G18" s="405"/>
      <c r="H18" s="405"/>
      <c r="I18" s="374">
        <v>657</v>
      </c>
      <c r="K18" s="50">
        <v>630</v>
      </c>
      <c r="L18" s="54"/>
    </row>
    <row r="19" spans="1:12" ht="15.75">
      <c r="A19" s="1"/>
      <c r="B19" s="1"/>
      <c r="C19" s="406" t="s">
        <v>393</v>
      </c>
      <c r="D19" s="406"/>
      <c r="E19" s="406"/>
      <c r="F19" s="406"/>
      <c r="G19" s="406"/>
      <c r="H19" s="406"/>
      <c r="I19" s="375">
        <v>0</v>
      </c>
      <c r="K19" s="50">
        <v>6</v>
      </c>
      <c r="L19" s="54"/>
    </row>
    <row r="20" spans="1:12" ht="15.75">
      <c r="A20" s="1"/>
      <c r="B20" s="1"/>
      <c r="C20" s="406" t="s">
        <v>131</v>
      </c>
      <c r="D20" s="406"/>
      <c r="E20" s="406"/>
      <c r="F20" s="406"/>
      <c r="G20" s="406"/>
      <c r="H20" s="406"/>
      <c r="I20" s="374">
        <v>-91</v>
      </c>
      <c r="K20" s="50">
        <v>0</v>
      </c>
      <c r="L20" s="54"/>
    </row>
    <row r="21" spans="1:12" ht="15.75">
      <c r="A21" s="1"/>
      <c r="B21" s="1"/>
      <c r="C21" s="406" t="s">
        <v>97</v>
      </c>
      <c r="D21" s="406"/>
      <c r="E21" s="406"/>
      <c r="F21" s="406"/>
      <c r="G21" s="406"/>
      <c r="H21" s="406"/>
      <c r="I21" s="374">
        <v>900</v>
      </c>
      <c r="K21" s="52">
        <v>350</v>
      </c>
      <c r="L21" s="54"/>
    </row>
    <row r="22" spans="1:12" ht="15.75">
      <c r="A22" s="1"/>
      <c r="B22" s="1"/>
      <c r="C22" s="404" t="s">
        <v>28</v>
      </c>
      <c r="D22" s="404"/>
      <c r="E22" s="404"/>
      <c r="F22" s="404"/>
      <c r="G22" s="404"/>
      <c r="H22" s="404"/>
      <c r="I22" s="374">
        <v>17</v>
      </c>
      <c r="K22" s="50">
        <v>28</v>
      </c>
      <c r="L22" s="41"/>
    </row>
    <row r="23" spans="1:12" ht="15.75">
      <c r="A23" s="1"/>
      <c r="B23" s="1"/>
      <c r="C23" s="404" t="s">
        <v>9</v>
      </c>
      <c r="D23" s="404"/>
      <c r="E23" s="404"/>
      <c r="F23" s="404"/>
      <c r="G23" s="404"/>
      <c r="H23" s="404"/>
      <c r="I23" s="374">
        <v>-182</v>
      </c>
      <c r="K23" s="50">
        <v>-132</v>
      </c>
      <c r="L23" s="41"/>
    </row>
    <row r="24" spans="1:12" ht="15.75">
      <c r="A24" s="1"/>
      <c r="B24" s="1"/>
      <c r="C24" s="404" t="s">
        <v>394</v>
      </c>
      <c r="D24" s="404"/>
      <c r="E24" s="404"/>
      <c r="F24" s="404"/>
      <c r="G24" s="404"/>
      <c r="H24" s="404"/>
      <c r="I24" s="374">
        <v>0</v>
      </c>
      <c r="K24" s="50">
        <v>-32</v>
      </c>
      <c r="L24" s="41"/>
    </row>
    <row r="25" spans="1:12" ht="15.75">
      <c r="A25" s="1"/>
      <c r="B25" s="1"/>
      <c r="C25" s="404" t="s">
        <v>130</v>
      </c>
      <c r="D25" s="404"/>
      <c r="E25" s="404"/>
      <c r="F25" s="404"/>
      <c r="G25" s="404"/>
      <c r="H25" s="404"/>
      <c r="I25" s="374">
        <v>1</v>
      </c>
      <c r="K25" s="51">
        <v>-1</v>
      </c>
      <c r="L25" s="41"/>
    </row>
    <row r="26" spans="1:12" ht="15.75">
      <c r="A26" s="1"/>
      <c r="B26" s="1"/>
      <c r="C26" s="404" t="s">
        <v>396</v>
      </c>
      <c r="D26" s="404"/>
      <c r="E26" s="404"/>
      <c r="F26" s="404"/>
      <c r="G26" s="404"/>
      <c r="H26" s="404"/>
      <c r="I26" s="374">
        <v>2</v>
      </c>
      <c r="K26" s="51">
        <v>-1</v>
      </c>
      <c r="L26" s="41"/>
    </row>
    <row r="27" spans="1:12" ht="15.75">
      <c r="A27" s="1"/>
      <c r="B27" s="404" t="s">
        <v>315</v>
      </c>
      <c r="C27" s="404"/>
      <c r="D27" s="404"/>
      <c r="E27" s="404"/>
      <c r="F27" s="404"/>
      <c r="G27" s="404"/>
      <c r="H27" s="406"/>
      <c r="I27" s="376">
        <f>SUM(I16:I26)</f>
        <v>3245</v>
      </c>
      <c r="J27" s="45"/>
      <c r="K27" s="56">
        <f>SUM(K16:K26)</f>
        <v>2602</v>
      </c>
      <c r="L27" s="41"/>
    </row>
    <row r="28" spans="1:12" ht="15.75">
      <c r="A28" s="1"/>
      <c r="B28" s="1"/>
      <c r="C28" s="1"/>
      <c r="D28" s="1"/>
      <c r="E28" s="1"/>
      <c r="F28" s="1"/>
      <c r="G28" s="1"/>
      <c r="H28" s="1"/>
      <c r="I28" s="377"/>
      <c r="J28" s="45"/>
      <c r="K28" s="50"/>
      <c r="L28" s="41"/>
    </row>
    <row r="29" spans="1:12" ht="15.75">
      <c r="A29" s="1"/>
      <c r="B29" s="1" t="s">
        <v>352</v>
      </c>
      <c r="C29" s="1"/>
      <c r="D29" s="1"/>
      <c r="E29" s="1"/>
      <c r="F29" s="1"/>
      <c r="G29" s="1"/>
      <c r="H29" s="1"/>
      <c r="I29" s="377"/>
      <c r="J29" s="45"/>
      <c r="K29" s="50"/>
      <c r="L29" s="41"/>
    </row>
    <row r="30" spans="1:12" ht="15.75">
      <c r="A30" s="1"/>
      <c r="B30" s="404" t="s">
        <v>17</v>
      </c>
      <c r="C30" s="404"/>
      <c r="D30" s="404"/>
      <c r="E30" s="404"/>
      <c r="F30" s="404"/>
      <c r="G30" s="404"/>
      <c r="H30" s="404"/>
      <c r="I30" s="377">
        <v>239</v>
      </c>
      <c r="J30" s="45"/>
      <c r="K30" s="50">
        <v>451</v>
      </c>
      <c r="L30" s="41"/>
    </row>
    <row r="31" spans="1:11" ht="15.75">
      <c r="A31" s="1"/>
      <c r="B31" s="404" t="s">
        <v>401</v>
      </c>
      <c r="C31" s="404"/>
      <c r="D31" s="404"/>
      <c r="E31" s="404"/>
      <c r="F31" s="404"/>
      <c r="G31" s="404"/>
      <c r="H31" s="404"/>
      <c r="I31" s="357">
        <v>-952</v>
      </c>
      <c r="K31" s="50">
        <v>-172</v>
      </c>
    </row>
    <row r="32" spans="1:11" ht="15.75">
      <c r="A32" s="1"/>
      <c r="B32" s="404" t="s">
        <v>22</v>
      </c>
      <c r="C32" s="404"/>
      <c r="D32" s="404"/>
      <c r="E32" s="404"/>
      <c r="F32" s="404"/>
      <c r="G32" s="404"/>
      <c r="H32" s="404"/>
      <c r="I32" s="358">
        <v>443</v>
      </c>
      <c r="J32" s="41"/>
      <c r="K32" s="57">
        <v>-104</v>
      </c>
    </row>
    <row r="33" spans="1:11" ht="15.75">
      <c r="A33" s="1"/>
      <c r="B33" s="404" t="s">
        <v>338</v>
      </c>
      <c r="C33" s="404"/>
      <c r="D33" s="404"/>
      <c r="E33" s="404"/>
      <c r="F33" s="404"/>
      <c r="G33" s="404"/>
      <c r="H33" s="404"/>
      <c r="I33" s="378">
        <f>SUM(I27:I32)</f>
        <v>2975</v>
      </c>
      <c r="K33" s="58">
        <f>SUM(K27:K32)</f>
        <v>2777</v>
      </c>
    </row>
    <row r="34" spans="1:11" ht="15.75">
      <c r="A34" s="1"/>
      <c r="B34" s="1"/>
      <c r="C34" s="1"/>
      <c r="D34" s="1"/>
      <c r="E34" s="1"/>
      <c r="F34" s="1"/>
      <c r="G34" s="1"/>
      <c r="H34" s="1"/>
      <c r="I34" s="378"/>
      <c r="K34" s="51"/>
    </row>
    <row r="35" spans="1:11" ht="15.75">
      <c r="A35" s="1"/>
      <c r="B35" s="1"/>
      <c r="C35" s="404" t="s">
        <v>29</v>
      </c>
      <c r="D35" s="404"/>
      <c r="E35" s="404"/>
      <c r="F35" s="404"/>
      <c r="G35" s="404"/>
      <c r="H35" s="404"/>
      <c r="I35" s="357">
        <f>-I22</f>
        <v>-17</v>
      </c>
      <c r="K35" s="55">
        <v>-28</v>
      </c>
    </row>
    <row r="36" spans="1:11" ht="15.75">
      <c r="A36" s="1"/>
      <c r="B36" s="1"/>
      <c r="C36" s="404" t="s">
        <v>63</v>
      </c>
      <c r="D36" s="404"/>
      <c r="E36" s="404"/>
      <c r="F36" s="404"/>
      <c r="G36" s="404"/>
      <c r="H36" s="404"/>
      <c r="I36" s="357">
        <v>10</v>
      </c>
      <c r="K36" s="51">
        <v>98</v>
      </c>
    </row>
    <row r="37" spans="1:11" ht="15.75">
      <c r="A37" s="1"/>
      <c r="C37" s="404" t="s">
        <v>50</v>
      </c>
      <c r="D37" s="404"/>
      <c r="E37" s="404"/>
      <c r="F37" s="404"/>
      <c r="G37" s="404"/>
      <c r="H37" s="404"/>
      <c r="I37" s="357">
        <v>-625</v>
      </c>
      <c r="K37" s="57">
        <v>-632</v>
      </c>
    </row>
    <row r="38" spans="1:11" ht="15.75">
      <c r="A38" s="1"/>
      <c r="B38" s="409" t="s">
        <v>339</v>
      </c>
      <c r="C38" s="409"/>
      <c r="D38" s="409"/>
      <c r="E38" s="409"/>
      <c r="F38" s="409"/>
      <c r="G38" s="409"/>
      <c r="H38" s="387"/>
      <c r="I38" s="379">
        <f>SUM(I33:I37)</f>
        <v>2343</v>
      </c>
      <c r="K38" s="59">
        <f>SUM(K33:K37)</f>
        <v>2215</v>
      </c>
    </row>
    <row r="39" spans="2:11" ht="15.75">
      <c r="B39" s="1"/>
      <c r="C39" s="1"/>
      <c r="D39" s="1"/>
      <c r="E39" s="1"/>
      <c r="F39" s="1"/>
      <c r="G39" s="1"/>
      <c r="H39" s="1"/>
      <c r="I39" s="357"/>
      <c r="K39" s="51"/>
    </row>
    <row r="40" spans="1:11" ht="15.75">
      <c r="A40" s="409" t="s">
        <v>340</v>
      </c>
      <c r="B40" s="409"/>
      <c r="C40" s="409"/>
      <c r="D40" s="409"/>
      <c r="E40" s="409"/>
      <c r="F40" s="409"/>
      <c r="G40" s="409"/>
      <c r="H40" s="409"/>
      <c r="I40" s="357"/>
      <c r="K40" s="51"/>
    </row>
    <row r="41" spans="1:11" ht="15.75">
      <c r="A41" s="1"/>
      <c r="B41" s="1"/>
      <c r="C41" s="404" t="s">
        <v>30</v>
      </c>
      <c r="D41" s="404"/>
      <c r="E41" s="404"/>
      <c r="F41" s="404"/>
      <c r="G41" s="404"/>
      <c r="H41" s="404"/>
      <c r="I41" s="357">
        <f>-I23</f>
        <v>182</v>
      </c>
      <c r="K41" s="51">
        <f>-K23</f>
        <v>132</v>
      </c>
    </row>
    <row r="42" spans="1:11" ht="15.75">
      <c r="A42" s="1"/>
      <c r="B42" s="1"/>
      <c r="C42" s="404" t="s">
        <v>395</v>
      </c>
      <c r="D42" s="404"/>
      <c r="E42" s="404"/>
      <c r="F42" s="404"/>
      <c r="G42" s="404"/>
      <c r="H42" s="404"/>
      <c r="I42" s="357">
        <f>-I24</f>
        <v>0</v>
      </c>
      <c r="K42" s="51">
        <f>-K24</f>
        <v>32</v>
      </c>
    </row>
    <row r="43" spans="1:11" ht="15.75">
      <c r="A43" s="1"/>
      <c r="C43" s="404" t="s">
        <v>402</v>
      </c>
      <c r="D43" s="404"/>
      <c r="E43" s="404"/>
      <c r="F43" s="404"/>
      <c r="G43" s="404"/>
      <c r="H43" s="404"/>
      <c r="I43" s="378">
        <v>-1069</v>
      </c>
      <c r="K43" s="55">
        <v>-786</v>
      </c>
    </row>
    <row r="44" spans="1:11" ht="15.75">
      <c r="A44" s="1"/>
      <c r="C44" s="27" t="s">
        <v>356</v>
      </c>
      <c r="D44" s="27"/>
      <c r="E44" s="27"/>
      <c r="F44" s="27"/>
      <c r="G44" s="27"/>
      <c r="H44" s="27"/>
      <c r="I44" s="378">
        <v>99</v>
      </c>
      <c r="K44" s="55">
        <v>0</v>
      </c>
    </row>
    <row r="45" spans="1:11" ht="15.75">
      <c r="A45" s="1"/>
      <c r="B45" s="407" t="s">
        <v>341</v>
      </c>
      <c r="C45" s="407"/>
      <c r="D45" s="407"/>
      <c r="E45" s="407"/>
      <c r="F45" s="407"/>
      <c r="G45" s="407"/>
      <c r="H45" s="386"/>
      <c r="I45" s="380">
        <f>SUM(I41:I44)</f>
        <v>-788</v>
      </c>
      <c r="K45" s="71">
        <f>SUM(K41:K44)</f>
        <v>-622</v>
      </c>
    </row>
    <row r="46" spans="2:11" ht="15.75">
      <c r="B46" s="1"/>
      <c r="C46" s="1"/>
      <c r="D46" s="1"/>
      <c r="E46" s="1"/>
      <c r="F46" s="1"/>
      <c r="G46" s="1"/>
      <c r="H46" s="1"/>
      <c r="I46" s="357"/>
      <c r="K46" s="51"/>
    </row>
    <row r="47" spans="1:11" ht="15.75">
      <c r="A47" s="409" t="s">
        <v>342</v>
      </c>
      <c r="B47" s="409"/>
      <c r="C47" s="409"/>
      <c r="D47" s="409"/>
      <c r="E47" s="409"/>
      <c r="F47" s="409"/>
      <c r="G47" s="409"/>
      <c r="H47" s="409"/>
      <c r="I47" s="357"/>
      <c r="K47" s="51"/>
    </row>
    <row r="48" spans="1:11" ht="15.75">
      <c r="A48" s="137"/>
      <c r="B48" s="137"/>
      <c r="C48" s="388" t="s">
        <v>355</v>
      </c>
      <c r="D48" s="388"/>
      <c r="E48" s="388"/>
      <c r="F48" s="388"/>
      <c r="G48" s="388"/>
      <c r="H48" s="388"/>
      <c r="I48" s="357">
        <v>96</v>
      </c>
      <c r="K48" s="55" t="s">
        <v>122</v>
      </c>
    </row>
    <row r="49" spans="1:11" ht="15.75">
      <c r="A49" s="1"/>
      <c r="B49" s="1"/>
      <c r="C49" s="404" t="s">
        <v>357</v>
      </c>
      <c r="D49" s="404"/>
      <c r="E49" s="404"/>
      <c r="F49" s="404"/>
      <c r="G49" s="404"/>
      <c r="H49" s="404"/>
      <c r="I49" s="357">
        <v>-38</v>
      </c>
      <c r="K49" s="51">
        <v>-424</v>
      </c>
    </row>
    <row r="50" spans="1:11" ht="15.75">
      <c r="A50" s="1"/>
      <c r="B50" s="1"/>
      <c r="C50" s="404" t="s">
        <v>371</v>
      </c>
      <c r="D50" s="404"/>
      <c r="E50" s="404"/>
      <c r="F50" s="404"/>
      <c r="G50" s="404"/>
      <c r="H50" s="404"/>
      <c r="I50" s="357">
        <v>-1209</v>
      </c>
      <c r="K50" s="51">
        <v>-1209</v>
      </c>
    </row>
    <row r="51" spans="1:11" ht="15.75">
      <c r="A51" s="1"/>
      <c r="B51" s="1"/>
      <c r="C51" s="404" t="s">
        <v>372</v>
      </c>
      <c r="D51" s="404"/>
      <c r="E51" s="404"/>
      <c r="F51" s="404"/>
      <c r="G51" s="404"/>
      <c r="H51" s="404"/>
      <c r="I51" s="357">
        <v>-88</v>
      </c>
      <c r="K51" s="55" t="s">
        <v>122</v>
      </c>
    </row>
    <row r="52" spans="1:11" ht="15.75">
      <c r="A52" s="1"/>
      <c r="B52" s="409" t="s">
        <v>360</v>
      </c>
      <c r="C52" s="409"/>
      <c r="D52" s="409"/>
      <c r="E52" s="409"/>
      <c r="F52" s="409"/>
      <c r="G52" s="409"/>
      <c r="H52" s="387"/>
      <c r="I52" s="381">
        <f>SUM(I48:I51)</f>
        <v>-1239</v>
      </c>
      <c r="K52" s="117">
        <f>SUM(K48:K50)</f>
        <v>-1633</v>
      </c>
    </row>
    <row r="53" spans="1:11" ht="15.75">
      <c r="A53" s="1"/>
      <c r="B53" s="7"/>
      <c r="C53" s="1"/>
      <c r="D53" s="1"/>
      <c r="E53" s="1"/>
      <c r="F53" s="1"/>
      <c r="G53" s="1"/>
      <c r="H53" s="1"/>
      <c r="I53" s="357"/>
      <c r="J53" s="98"/>
      <c r="K53" s="98"/>
    </row>
    <row r="54" spans="1:11" ht="15.75">
      <c r="A54" s="7" t="s">
        <v>343</v>
      </c>
      <c r="B54" s="1"/>
      <c r="C54" s="1"/>
      <c r="D54" s="1"/>
      <c r="E54" s="1"/>
      <c r="F54" s="1"/>
      <c r="G54" s="1"/>
      <c r="H54" s="1"/>
      <c r="I54" s="378">
        <f>I52+I45+I38</f>
        <v>316</v>
      </c>
      <c r="K54" s="58">
        <f>K52+K45+K38</f>
        <v>-40</v>
      </c>
    </row>
    <row r="55" spans="1:11" ht="15.75">
      <c r="A55" s="7" t="s">
        <v>316</v>
      </c>
      <c r="B55" s="1"/>
      <c r="C55" s="1"/>
      <c r="D55" s="1"/>
      <c r="E55" s="1"/>
      <c r="F55" s="1"/>
      <c r="G55" s="1"/>
      <c r="H55" s="1"/>
      <c r="I55" s="368">
        <v>9494</v>
      </c>
      <c r="K55" s="55">
        <v>9748</v>
      </c>
    </row>
    <row r="56" spans="1:11" ht="16.5" thickBot="1">
      <c r="A56" s="7" t="s">
        <v>317</v>
      </c>
      <c r="B56" s="1"/>
      <c r="C56" s="1"/>
      <c r="D56" s="1"/>
      <c r="E56" s="1"/>
      <c r="F56" s="1"/>
      <c r="G56" s="1"/>
      <c r="H56" s="1"/>
      <c r="I56" s="382">
        <f>SUM(I54:I55)</f>
        <v>9810</v>
      </c>
      <c r="K56" s="61">
        <f>SUM(K54:K55)</f>
        <v>9708</v>
      </c>
    </row>
    <row r="57" spans="1:9" ht="16.5" thickTop="1">
      <c r="A57" s="1"/>
      <c r="B57" s="1"/>
      <c r="C57" s="1"/>
      <c r="D57" s="1"/>
      <c r="E57" s="1"/>
      <c r="F57" s="1"/>
      <c r="G57" s="1"/>
      <c r="H57" s="1"/>
      <c r="I57" s="357"/>
    </row>
    <row r="58" spans="1:9" ht="15.75">
      <c r="A58" s="1"/>
      <c r="B58" s="1"/>
      <c r="C58" s="1"/>
      <c r="D58" s="1"/>
      <c r="E58" s="1"/>
      <c r="F58" s="1"/>
      <c r="G58" s="1"/>
      <c r="H58" s="1"/>
      <c r="I58" s="357"/>
    </row>
    <row r="59" spans="1:11" ht="15.75">
      <c r="A59" s="7" t="s">
        <v>318</v>
      </c>
      <c r="B59" s="1"/>
      <c r="C59" s="1"/>
      <c r="D59" s="1"/>
      <c r="E59" s="1"/>
      <c r="F59" s="1"/>
      <c r="G59" s="1"/>
      <c r="H59" s="1"/>
      <c r="I59" s="357"/>
      <c r="K59" s="50"/>
    </row>
    <row r="60" spans="1:11" ht="15.75">
      <c r="A60" s="404" t="s">
        <v>354</v>
      </c>
      <c r="B60" s="404"/>
      <c r="C60" s="404"/>
      <c r="D60" s="404"/>
      <c r="E60" s="404"/>
      <c r="F60" s="404"/>
      <c r="G60" s="404"/>
      <c r="H60" s="404"/>
      <c r="I60" s="357">
        <f>+'Financial Position'!F28</f>
        <v>4530</v>
      </c>
      <c r="K60" s="50">
        <v>5025</v>
      </c>
    </row>
    <row r="61" spans="1:11" ht="15.75">
      <c r="A61" s="404" t="s">
        <v>20</v>
      </c>
      <c r="B61" s="404"/>
      <c r="C61" s="404"/>
      <c r="D61" s="404"/>
      <c r="E61" s="404"/>
      <c r="F61" s="404"/>
      <c r="G61" s="404"/>
      <c r="H61" s="404"/>
      <c r="I61" s="357">
        <f>+'Financial Position'!F29</f>
        <v>4412</v>
      </c>
      <c r="K61" s="50">
        <v>3585</v>
      </c>
    </row>
    <row r="62" spans="1:11" ht="15.75">
      <c r="A62" s="404" t="s">
        <v>57</v>
      </c>
      <c r="B62" s="404"/>
      <c r="C62" s="404"/>
      <c r="D62" s="404"/>
      <c r="E62" s="404"/>
      <c r="F62" s="404"/>
      <c r="G62" s="404"/>
      <c r="H62" s="404"/>
      <c r="I62" s="357">
        <f>+'Financial Position'!F30</f>
        <v>981</v>
      </c>
      <c r="K62" s="50">
        <v>1239</v>
      </c>
    </row>
    <row r="63" spans="1:11" ht="15.75">
      <c r="A63" s="404" t="s">
        <v>51</v>
      </c>
      <c r="B63" s="404"/>
      <c r="C63" s="404"/>
      <c r="D63" s="404"/>
      <c r="E63" s="404"/>
      <c r="F63" s="404"/>
      <c r="G63" s="404"/>
      <c r="H63" s="404"/>
      <c r="I63" s="357">
        <v>-113</v>
      </c>
      <c r="K63" s="146">
        <v>-141</v>
      </c>
    </row>
    <row r="64" spans="1:11" ht="16.5" thickBot="1">
      <c r="A64" s="1" t="s">
        <v>246</v>
      </c>
      <c r="B64" s="1"/>
      <c r="C64" s="1"/>
      <c r="D64" s="1"/>
      <c r="E64" s="1"/>
      <c r="F64" s="1"/>
      <c r="G64" s="1"/>
      <c r="H64" s="1"/>
      <c r="I64" s="382">
        <f>SUM(I60:I63)</f>
        <v>9810</v>
      </c>
      <c r="K64" s="116">
        <f>SUM(K60:K63)</f>
        <v>9708</v>
      </c>
    </row>
    <row r="65" spans="1:11" ht="16.5" thickTop="1">
      <c r="A65" s="1"/>
      <c r="B65" s="1"/>
      <c r="C65" s="1"/>
      <c r="D65" s="1"/>
      <c r="E65" s="1"/>
      <c r="F65" s="1"/>
      <c r="G65" s="1"/>
      <c r="H65" s="1"/>
      <c r="I65" s="357"/>
      <c r="K65" s="51"/>
    </row>
    <row r="66" spans="1:9" ht="15.75">
      <c r="A66" s="1"/>
      <c r="B66" s="1"/>
      <c r="C66" s="1"/>
      <c r="D66" s="1"/>
      <c r="E66" s="1"/>
      <c r="F66" s="1"/>
      <c r="G66" s="1"/>
      <c r="H66" s="1"/>
      <c r="I66" s="383"/>
    </row>
    <row r="67" spans="1:11" ht="15.75" customHeight="1">
      <c r="A67" s="389" t="s">
        <v>353</v>
      </c>
      <c r="B67" s="389"/>
      <c r="C67" s="389"/>
      <c r="D67" s="389"/>
      <c r="E67" s="389"/>
      <c r="F67" s="389"/>
      <c r="G67" s="389"/>
      <c r="H67" s="389"/>
      <c r="I67" s="389"/>
      <c r="J67" s="389"/>
      <c r="K67" s="389"/>
    </row>
    <row r="68" spans="1:11" ht="15.75">
      <c r="A68" s="389"/>
      <c r="B68" s="389"/>
      <c r="C68" s="389"/>
      <c r="D68" s="389"/>
      <c r="E68" s="389"/>
      <c r="F68" s="389"/>
      <c r="G68" s="389"/>
      <c r="H68" s="389"/>
      <c r="I68" s="389"/>
      <c r="J68" s="389"/>
      <c r="K68" s="389"/>
    </row>
    <row r="69" spans="1:13" ht="15.75" customHeight="1">
      <c r="A69" s="389"/>
      <c r="B69" s="389"/>
      <c r="C69" s="389"/>
      <c r="D69" s="389"/>
      <c r="E69" s="389"/>
      <c r="F69" s="389"/>
      <c r="G69" s="389"/>
      <c r="H69" s="389"/>
      <c r="I69" s="389"/>
      <c r="J69" s="389"/>
      <c r="K69" s="389"/>
      <c r="L69" s="41"/>
      <c r="M69" s="108"/>
    </row>
    <row r="70" spans="1:13" ht="15.75">
      <c r="A70" s="62"/>
      <c r="B70" s="62"/>
      <c r="C70" s="49"/>
      <c r="D70" s="62"/>
      <c r="E70" s="62"/>
      <c r="F70" s="49"/>
      <c r="G70" s="49"/>
      <c r="H70" s="49"/>
      <c r="I70" s="384"/>
      <c r="J70" s="49"/>
      <c r="K70" s="29"/>
      <c r="L70" s="41"/>
      <c r="M70" s="108"/>
    </row>
    <row r="71" spans="1:13" ht="15.75">
      <c r="A71" s="63"/>
      <c r="B71" s="62"/>
      <c r="C71" s="62"/>
      <c r="D71" s="62"/>
      <c r="E71" s="62"/>
      <c r="F71" s="49"/>
      <c r="G71" s="49"/>
      <c r="H71" s="49"/>
      <c r="I71" s="384"/>
      <c r="J71" s="49"/>
      <c r="K71" s="29"/>
      <c r="L71" s="41"/>
      <c r="M71" s="108"/>
    </row>
    <row r="72" spans="1:13" ht="15.75">
      <c r="A72" s="63"/>
      <c r="B72" s="62"/>
      <c r="C72" s="62"/>
      <c r="D72" s="62"/>
      <c r="E72" s="62"/>
      <c r="F72" s="49"/>
      <c r="G72" s="49"/>
      <c r="H72" s="49"/>
      <c r="I72" s="384"/>
      <c r="J72" s="49"/>
      <c r="K72" s="29"/>
      <c r="L72" s="41"/>
      <c r="M72" s="108"/>
    </row>
    <row r="73" spans="1:13" ht="15.75">
      <c r="A73" s="62"/>
      <c r="B73" s="62"/>
      <c r="C73" s="62"/>
      <c r="D73" s="62"/>
      <c r="E73" s="62"/>
      <c r="F73" s="49"/>
      <c r="G73" s="49"/>
      <c r="H73" s="49"/>
      <c r="I73" s="384"/>
      <c r="J73" s="49"/>
      <c r="K73" s="29"/>
      <c r="L73" s="41"/>
      <c r="M73" s="108"/>
    </row>
    <row r="74" spans="1:13" ht="15.75">
      <c r="A74" s="62"/>
      <c r="B74" s="62"/>
      <c r="C74" s="62"/>
      <c r="D74" s="62"/>
      <c r="E74" s="62"/>
      <c r="F74" s="49"/>
      <c r="G74" s="49"/>
      <c r="H74" s="49"/>
      <c r="I74" s="384"/>
      <c r="J74" s="49"/>
      <c r="K74" s="29"/>
      <c r="L74" s="41"/>
      <c r="M74" s="108"/>
    </row>
    <row r="75" spans="1:13" ht="15.75">
      <c r="A75" s="62"/>
      <c r="B75" s="62"/>
      <c r="C75" s="62"/>
      <c r="D75" s="62"/>
      <c r="E75" s="62"/>
      <c r="F75" s="49"/>
      <c r="G75" s="49"/>
      <c r="H75" s="49"/>
      <c r="I75" s="362"/>
      <c r="J75" s="29"/>
      <c r="K75" s="29"/>
      <c r="L75" s="41"/>
      <c r="M75" s="108"/>
    </row>
    <row r="76" spans="1:13" ht="15.75">
      <c r="A76" s="49"/>
      <c r="B76" s="49"/>
      <c r="C76" s="62"/>
      <c r="D76" s="49"/>
      <c r="E76" s="49"/>
      <c r="F76" s="49"/>
      <c r="G76" s="49"/>
      <c r="H76" s="49"/>
      <c r="I76" s="384"/>
      <c r="J76" s="49"/>
      <c r="K76" s="29"/>
      <c r="L76" s="41"/>
      <c r="M76" s="108"/>
    </row>
    <row r="77" spans="1:13" ht="15.75">
      <c r="A77" s="49"/>
      <c r="B77" s="49"/>
      <c r="C77" s="49"/>
      <c r="D77" s="49"/>
      <c r="E77" s="49"/>
      <c r="F77" s="49"/>
      <c r="G77" s="49"/>
      <c r="H77" s="49"/>
      <c r="I77" s="384"/>
      <c r="J77" s="49"/>
      <c r="K77" s="29"/>
      <c r="L77" s="41"/>
      <c r="M77" s="108"/>
    </row>
    <row r="78" spans="1:13" ht="15.75">
      <c r="A78" s="49"/>
      <c r="B78" s="49"/>
      <c r="C78" s="49"/>
      <c r="D78" s="49"/>
      <c r="E78" s="49"/>
      <c r="F78" s="49"/>
      <c r="G78" s="49"/>
      <c r="H78" s="49"/>
      <c r="I78" s="384"/>
      <c r="J78" s="49"/>
      <c r="K78" s="29"/>
      <c r="L78" s="41"/>
      <c r="M78" s="108"/>
    </row>
    <row r="79" spans="1:13" ht="15.75">
      <c r="A79" s="41"/>
      <c r="B79" s="41"/>
      <c r="C79" s="49"/>
      <c r="D79" s="41"/>
      <c r="E79" s="41"/>
      <c r="F79" s="41"/>
      <c r="G79" s="41"/>
      <c r="H79" s="41"/>
      <c r="I79" s="385"/>
      <c r="J79" s="41"/>
      <c r="K79" s="30"/>
      <c r="L79" s="41"/>
      <c r="M79" s="108"/>
    </row>
    <row r="80" spans="1:13" ht="15.75">
      <c r="A80" s="41"/>
      <c r="B80" s="41"/>
      <c r="C80" s="41"/>
      <c r="D80" s="41"/>
      <c r="E80" s="41"/>
      <c r="F80" s="41"/>
      <c r="G80" s="41"/>
      <c r="H80" s="41"/>
      <c r="I80" s="385"/>
      <c r="J80" s="41"/>
      <c r="K80" s="30"/>
      <c r="L80" s="41"/>
      <c r="M80" s="108"/>
    </row>
    <row r="81" spans="1:13" ht="15.75">
      <c r="A81" s="41"/>
      <c r="B81" s="41"/>
      <c r="C81" s="41"/>
      <c r="D81" s="41"/>
      <c r="E81" s="41"/>
      <c r="F81" s="41"/>
      <c r="G81" s="41"/>
      <c r="H81" s="41"/>
      <c r="I81" s="385"/>
      <c r="J81" s="41"/>
      <c r="K81" s="30"/>
      <c r="L81" s="41"/>
      <c r="M81" s="108"/>
    </row>
    <row r="82" spans="1:13" ht="15.75">
      <c r="A82" s="41"/>
      <c r="B82" s="41"/>
      <c r="C82" s="41"/>
      <c r="D82" s="41"/>
      <c r="E82" s="41"/>
      <c r="F82" s="41"/>
      <c r="G82" s="41"/>
      <c r="H82" s="41"/>
      <c r="I82" s="385"/>
      <c r="J82" s="41"/>
      <c r="K82" s="30"/>
      <c r="L82" s="41"/>
      <c r="M82" s="108"/>
    </row>
    <row r="83" spans="1:13" ht="15.75">
      <c r="A83" s="41"/>
      <c r="B83" s="41"/>
      <c r="C83" s="41"/>
      <c r="D83" s="41"/>
      <c r="E83" s="41"/>
      <c r="F83" s="41"/>
      <c r="G83" s="41"/>
      <c r="H83" s="41"/>
      <c r="I83" s="385"/>
      <c r="J83" s="41"/>
      <c r="K83" s="30"/>
      <c r="L83" s="41"/>
      <c r="M83" s="108"/>
    </row>
    <row r="84" spans="1:13" ht="15.75">
      <c r="A84" s="41"/>
      <c r="B84" s="41"/>
      <c r="C84" s="41"/>
      <c r="D84" s="41"/>
      <c r="E84" s="41"/>
      <c r="F84" s="41"/>
      <c r="G84" s="41"/>
      <c r="H84" s="41"/>
      <c r="I84" s="385"/>
      <c r="J84" s="41"/>
      <c r="K84" s="30"/>
      <c r="L84" s="41"/>
      <c r="M84" s="108"/>
    </row>
    <row r="85" spans="1:13" ht="15.75">
      <c r="A85" s="41"/>
      <c r="B85" s="41"/>
      <c r="C85" s="41"/>
      <c r="D85" s="41"/>
      <c r="E85" s="41"/>
      <c r="F85" s="41"/>
      <c r="G85" s="41"/>
      <c r="H85" s="41"/>
      <c r="I85" s="385"/>
      <c r="J85" s="41"/>
      <c r="K85" s="30"/>
      <c r="L85" s="41"/>
      <c r="M85" s="108"/>
    </row>
    <row r="86" spans="1:13" ht="15.75">
      <c r="A86" s="41"/>
      <c r="B86" s="41"/>
      <c r="C86" s="41"/>
      <c r="D86" s="41"/>
      <c r="E86" s="41"/>
      <c r="F86" s="41"/>
      <c r="G86" s="41"/>
      <c r="H86" s="41"/>
      <c r="I86" s="385"/>
      <c r="J86" s="41"/>
      <c r="K86" s="30"/>
      <c r="L86" s="41"/>
      <c r="M86" s="108"/>
    </row>
    <row r="87" spans="1:13" ht="15.75">
      <c r="A87" s="41"/>
      <c r="B87" s="41"/>
      <c r="C87" s="41"/>
      <c r="D87" s="41"/>
      <c r="E87" s="41"/>
      <c r="F87" s="41"/>
      <c r="G87" s="41"/>
      <c r="H87" s="41"/>
      <c r="I87" s="385"/>
      <c r="J87" s="41"/>
      <c r="K87" s="30"/>
      <c r="L87" s="41"/>
      <c r="M87" s="108"/>
    </row>
    <row r="88" spans="1:13" ht="15.75">
      <c r="A88" s="41"/>
      <c r="B88" s="41"/>
      <c r="C88" s="41"/>
      <c r="D88" s="41"/>
      <c r="E88" s="41"/>
      <c r="F88" s="41"/>
      <c r="G88" s="41"/>
      <c r="H88" s="41"/>
      <c r="I88" s="385"/>
      <c r="J88" s="41"/>
      <c r="K88" s="30"/>
      <c r="L88" s="41"/>
      <c r="M88" s="108"/>
    </row>
    <row r="89" spans="1:13" ht="15.75">
      <c r="A89" s="41"/>
      <c r="B89" s="41"/>
      <c r="C89" s="41"/>
      <c r="D89" s="41"/>
      <c r="E89" s="41"/>
      <c r="F89" s="41"/>
      <c r="G89" s="41"/>
      <c r="H89" s="41"/>
      <c r="I89" s="385"/>
      <c r="J89" s="41"/>
      <c r="K89" s="30"/>
      <c r="L89" s="41"/>
      <c r="M89" s="108"/>
    </row>
    <row r="90" spans="1:13" ht="15.75">
      <c r="A90" s="41"/>
      <c r="B90" s="41"/>
      <c r="C90" s="41"/>
      <c r="D90" s="41"/>
      <c r="E90" s="41"/>
      <c r="F90" s="41"/>
      <c r="G90" s="41"/>
      <c r="H90" s="41"/>
      <c r="I90" s="385"/>
      <c r="J90" s="41"/>
      <c r="K90" s="30"/>
      <c r="L90" s="41"/>
      <c r="M90" s="108"/>
    </row>
    <row r="91" spans="1:13" ht="15.75">
      <c r="A91" s="41"/>
      <c r="B91" s="41"/>
      <c r="C91" s="41"/>
      <c r="D91" s="41"/>
      <c r="E91" s="41"/>
      <c r="F91" s="41"/>
      <c r="G91" s="41"/>
      <c r="H91" s="41"/>
      <c r="I91" s="385"/>
      <c r="J91" s="41"/>
      <c r="K91" s="30"/>
      <c r="L91" s="41"/>
      <c r="M91" s="108"/>
    </row>
    <row r="92" spans="1:13" ht="15.75">
      <c r="A92" s="41"/>
      <c r="B92" s="41"/>
      <c r="C92" s="41"/>
      <c r="D92" s="41"/>
      <c r="E92" s="41"/>
      <c r="F92" s="41"/>
      <c r="G92" s="41"/>
      <c r="H92" s="41"/>
      <c r="I92" s="385"/>
      <c r="J92" s="41"/>
      <c r="K92" s="30"/>
      <c r="L92" s="41"/>
      <c r="M92" s="108"/>
    </row>
    <row r="93" spans="1:13" ht="15.75">
      <c r="A93" s="41"/>
      <c r="B93" s="41"/>
      <c r="C93" s="41"/>
      <c r="D93" s="41"/>
      <c r="E93" s="41"/>
      <c r="F93" s="41"/>
      <c r="G93" s="41"/>
      <c r="H93" s="41"/>
      <c r="I93" s="385"/>
      <c r="J93" s="41"/>
      <c r="K93" s="30"/>
      <c r="L93" s="41"/>
      <c r="M93" s="108"/>
    </row>
    <row r="94" spans="1:13" ht="15.75">
      <c r="A94" s="41"/>
      <c r="B94" s="41"/>
      <c r="C94" s="41"/>
      <c r="D94" s="41"/>
      <c r="E94" s="41"/>
      <c r="F94" s="41"/>
      <c r="G94" s="41"/>
      <c r="H94" s="41"/>
      <c r="I94" s="385"/>
      <c r="J94" s="41"/>
      <c r="K94" s="30"/>
      <c r="L94" s="41"/>
      <c r="M94" s="108"/>
    </row>
    <row r="95" spans="1:13" ht="15.75">
      <c r="A95" s="41"/>
      <c r="B95" s="41"/>
      <c r="C95" s="41"/>
      <c r="D95" s="41"/>
      <c r="E95" s="41"/>
      <c r="F95" s="41"/>
      <c r="G95" s="41"/>
      <c r="H95" s="41"/>
      <c r="I95" s="385"/>
      <c r="J95" s="41"/>
      <c r="K95" s="30"/>
      <c r="L95" s="41"/>
      <c r="M95" s="108"/>
    </row>
    <row r="96" spans="1:13" ht="15.75">
      <c r="A96" s="41"/>
      <c r="B96" s="41"/>
      <c r="C96" s="41"/>
      <c r="D96" s="41"/>
      <c r="E96" s="41"/>
      <c r="F96" s="41"/>
      <c r="G96" s="41"/>
      <c r="H96" s="41"/>
      <c r="I96" s="385"/>
      <c r="J96" s="41"/>
      <c r="K96" s="30"/>
      <c r="L96" s="41"/>
      <c r="M96" s="108"/>
    </row>
    <row r="97" spans="1:13" ht="15.75">
      <c r="A97" s="41"/>
      <c r="B97" s="41"/>
      <c r="C97" s="41"/>
      <c r="D97" s="41"/>
      <c r="E97" s="41"/>
      <c r="F97" s="41"/>
      <c r="G97" s="41"/>
      <c r="H97" s="41"/>
      <c r="I97" s="385"/>
      <c r="J97" s="41"/>
      <c r="K97" s="30"/>
      <c r="L97" s="41"/>
      <c r="M97" s="108"/>
    </row>
    <row r="98" spans="1:13" ht="15.75">
      <c r="A98" s="41"/>
      <c r="B98" s="41"/>
      <c r="C98" s="41"/>
      <c r="D98" s="41"/>
      <c r="E98" s="41"/>
      <c r="F98" s="41"/>
      <c r="G98" s="41"/>
      <c r="H98" s="41"/>
      <c r="I98" s="385"/>
      <c r="J98" s="41"/>
      <c r="K98" s="30"/>
      <c r="L98" s="41"/>
      <c r="M98" s="108"/>
    </row>
    <row r="99" spans="1:13" ht="15.75">
      <c r="A99" s="41"/>
      <c r="B99" s="41"/>
      <c r="C99" s="41"/>
      <c r="D99" s="41"/>
      <c r="E99" s="41"/>
      <c r="F99" s="41"/>
      <c r="G99" s="41"/>
      <c r="H99" s="41"/>
      <c r="I99" s="385"/>
      <c r="J99" s="41"/>
      <c r="K99" s="30"/>
      <c r="L99" s="41"/>
      <c r="M99" s="108"/>
    </row>
    <row r="100" spans="1:13" ht="15.75">
      <c r="A100" s="41"/>
      <c r="B100" s="41"/>
      <c r="C100" s="41"/>
      <c r="D100" s="41"/>
      <c r="E100" s="41"/>
      <c r="F100" s="41"/>
      <c r="G100" s="41"/>
      <c r="H100" s="41"/>
      <c r="I100" s="385"/>
      <c r="J100" s="41"/>
      <c r="K100" s="30"/>
      <c r="L100" s="41"/>
      <c r="M100" s="108"/>
    </row>
    <row r="101" spans="1:13" ht="15.75">
      <c r="A101" s="41"/>
      <c r="B101" s="41"/>
      <c r="C101" s="41"/>
      <c r="D101" s="41"/>
      <c r="E101" s="41"/>
      <c r="F101" s="41"/>
      <c r="G101" s="41"/>
      <c r="H101" s="41"/>
      <c r="I101" s="385"/>
      <c r="J101" s="41"/>
      <c r="K101" s="30"/>
      <c r="L101" s="41"/>
      <c r="M101" s="108"/>
    </row>
    <row r="102" spans="1:13" ht="15.75">
      <c r="A102" s="41"/>
      <c r="B102" s="41"/>
      <c r="C102" s="41"/>
      <c r="D102" s="41"/>
      <c r="E102" s="41"/>
      <c r="F102" s="41"/>
      <c r="G102" s="41"/>
      <c r="H102" s="41"/>
      <c r="I102" s="385"/>
      <c r="J102" s="41"/>
      <c r="K102" s="30"/>
      <c r="L102" s="41"/>
      <c r="M102" s="108"/>
    </row>
    <row r="103" spans="1:13" ht="15.75">
      <c r="A103" s="41"/>
      <c r="B103" s="41"/>
      <c r="C103" s="41"/>
      <c r="D103" s="41"/>
      <c r="E103" s="41"/>
      <c r="F103" s="41"/>
      <c r="G103" s="41"/>
      <c r="H103" s="41"/>
      <c r="I103" s="385"/>
      <c r="J103" s="41"/>
      <c r="K103" s="30"/>
      <c r="L103" s="41"/>
      <c r="M103" s="108"/>
    </row>
    <row r="104" spans="1:13" ht="15.75">
      <c r="A104" s="41"/>
      <c r="B104" s="41"/>
      <c r="C104" s="41"/>
      <c r="D104" s="41"/>
      <c r="E104" s="41"/>
      <c r="F104" s="41"/>
      <c r="G104" s="41"/>
      <c r="H104" s="41"/>
      <c r="I104" s="385"/>
      <c r="J104" s="41"/>
      <c r="K104" s="30"/>
      <c r="L104" s="41"/>
      <c r="M104" s="108"/>
    </row>
    <row r="105" spans="1:13" ht="15.75">
      <c r="A105" s="41"/>
      <c r="B105" s="41"/>
      <c r="C105" s="41"/>
      <c r="D105" s="41"/>
      <c r="E105" s="41"/>
      <c r="F105" s="41"/>
      <c r="G105" s="41"/>
      <c r="H105" s="41"/>
      <c r="I105" s="385"/>
      <c r="J105" s="41"/>
      <c r="K105" s="30"/>
      <c r="L105" s="41"/>
      <c r="M105" s="108"/>
    </row>
    <row r="106" spans="1:13" ht="15.75">
      <c r="A106" s="41"/>
      <c r="B106" s="41"/>
      <c r="C106" s="41"/>
      <c r="D106" s="41"/>
      <c r="E106" s="41"/>
      <c r="F106" s="41"/>
      <c r="G106" s="41"/>
      <c r="H106" s="41"/>
      <c r="I106" s="385"/>
      <c r="J106" s="41"/>
      <c r="K106" s="30"/>
      <c r="L106" s="41"/>
      <c r="M106" s="108"/>
    </row>
    <row r="107" spans="1:13" ht="15.75">
      <c r="A107" s="41"/>
      <c r="B107" s="41"/>
      <c r="C107" s="41"/>
      <c r="D107" s="41"/>
      <c r="E107" s="41"/>
      <c r="F107" s="41"/>
      <c r="G107" s="41"/>
      <c r="H107" s="41"/>
      <c r="I107" s="385"/>
      <c r="J107" s="41"/>
      <c r="K107" s="30"/>
      <c r="L107" s="41"/>
      <c r="M107" s="108"/>
    </row>
    <row r="108" spans="1:13" ht="15.75">
      <c r="A108" s="41"/>
      <c r="B108" s="41"/>
      <c r="C108" s="41"/>
      <c r="D108" s="41"/>
      <c r="E108" s="41"/>
      <c r="F108" s="41"/>
      <c r="G108" s="41"/>
      <c r="H108" s="41"/>
      <c r="I108" s="385"/>
      <c r="J108" s="41"/>
      <c r="K108" s="30"/>
      <c r="L108" s="41"/>
      <c r="M108" s="108"/>
    </row>
    <row r="109" spans="1:13" ht="15.75">
      <c r="A109" s="41"/>
      <c r="B109" s="41"/>
      <c r="C109" s="41"/>
      <c r="D109" s="41"/>
      <c r="E109" s="41"/>
      <c r="F109" s="41"/>
      <c r="G109" s="41"/>
      <c r="H109" s="41"/>
      <c r="I109" s="385"/>
      <c r="J109" s="41"/>
      <c r="K109" s="30"/>
      <c r="L109" s="41"/>
      <c r="M109" s="108"/>
    </row>
    <row r="110" spans="1:13" ht="15.75">
      <c r="A110" s="41"/>
      <c r="B110" s="41"/>
      <c r="C110" s="41"/>
      <c r="D110" s="41"/>
      <c r="E110" s="41"/>
      <c r="F110" s="41"/>
      <c r="G110" s="41"/>
      <c r="H110" s="41"/>
      <c r="I110" s="385"/>
      <c r="J110" s="41"/>
      <c r="K110" s="30"/>
      <c r="L110" s="41"/>
      <c r="M110" s="108"/>
    </row>
    <row r="111" ht="15.75">
      <c r="C111" s="41"/>
    </row>
  </sheetData>
  <sheetProtection/>
  <mergeCells count="41">
    <mergeCell ref="A67:K69"/>
    <mergeCell ref="A63:H63"/>
    <mergeCell ref="A62:H62"/>
    <mergeCell ref="A61:H61"/>
    <mergeCell ref="A47:H47"/>
    <mergeCell ref="C49:H49"/>
    <mergeCell ref="C48:H48"/>
    <mergeCell ref="A60:H60"/>
    <mergeCell ref="B52:H52"/>
    <mergeCell ref="C50:H50"/>
    <mergeCell ref="C51:H51"/>
    <mergeCell ref="B45:H45"/>
    <mergeCell ref="B33:H33"/>
    <mergeCell ref="C35:H35"/>
    <mergeCell ref="C36:H36"/>
    <mergeCell ref="C43:H43"/>
    <mergeCell ref="B38:H38"/>
    <mergeCell ref="C41:H41"/>
    <mergeCell ref="C37:H37"/>
    <mergeCell ref="A40:H40"/>
    <mergeCell ref="C42:H42"/>
    <mergeCell ref="C19:H19"/>
    <mergeCell ref="C26:H26"/>
    <mergeCell ref="C25:H25"/>
    <mergeCell ref="B27:H27"/>
    <mergeCell ref="C20:H20"/>
    <mergeCell ref="C21:H21"/>
    <mergeCell ref="B32:H32"/>
    <mergeCell ref="C22:H22"/>
    <mergeCell ref="C23:H23"/>
    <mergeCell ref="B31:H31"/>
    <mergeCell ref="B30:H30"/>
    <mergeCell ref="C24:H24"/>
    <mergeCell ref="B17:H17"/>
    <mergeCell ref="B16:H16"/>
    <mergeCell ref="A15:H15"/>
    <mergeCell ref="C18:H18"/>
    <mergeCell ref="A1:K1"/>
    <mergeCell ref="A5:K5"/>
    <mergeCell ref="A4:K4"/>
    <mergeCell ref="A2:K2"/>
  </mergeCells>
  <printOptions horizontalCentered="1"/>
  <pageMargins left="0" right="0" top="0.669291338582677" bottom="0" header="0" footer="0"/>
  <pageSetup fitToHeight="1" fitToWidth="1" horizontalDpi="600" verticalDpi="600" orientation="portrait" paperSize="9" scale="74" r:id="rId1"/>
  <headerFooter alignWithMargins="0">
    <oddFooter>&amp;R&amp;"Times New Roman,Regular"&amp;12Page 4</oddFooter>
  </headerFooter>
</worksheet>
</file>

<file path=xl/worksheets/sheet6.xml><?xml version="1.0" encoding="utf-8"?>
<worksheet xmlns="http://schemas.openxmlformats.org/spreadsheetml/2006/main" xmlns:r="http://schemas.openxmlformats.org/officeDocument/2006/relationships">
  <dimension ref="A1:N217"/>
  <sheetViews>
    <sheetView view="pageBreakPreview" zoomScale="75" zoomScaleNormal="85" zoomScaleSheetLayoutView="75" zoomScalePageLayoutView="0" workbookViewId="0" topLeftCell="A1">
      <selection activeCell="A5" sqref="A5"/>
    </sheetView>
  </sheetViews>
  <sheetFormatPr defaultColWidth="9.140625" defaultRowHeight="12.75"/>
  <cols>
    <col min="1" max="1" width="5.28125" style="1" customWidth="1"/>
    <col min="2" max="2" width="9.8515625" style="2" customWidth="1"/>
    <col min="3" max="5" width="9.140625" style="2" customWidth="1"/>
    <col min="6" max="6" width="8.57421875" style="2" customWidth="1"/>
    <col min="7" max="7" width="9.140625" style="2" customWidth="1"/>
    <col min="8" max="9" width="15.7109375" style="2" customWidth="1"/>
    <col min="10" max="10" width="15.7109375" style="78" customWidth="1"/>
    <col min="11" max="12" width="15.7109375" style="2" customWidth="1"/>
    <col min="13" max="13" width="11.421875" style="2" customWidth="1"/>
    <col min="14" max="16384" width="9.140625" style="2" customWidth="1"/>
  </cols>
  <sheetData>
    <row r="1" spans="1:13" ht="15.75">
      <c r="A1" s="395" t="s">
        <v>14</v>
      </c>
      <c r="B1" s="395"/>
      <c r="C1" s="395"/>
      <c r="D1" s="395"/>
      <c r="E1" s="395"/>
      <c r="F1" s="395"/>
      <c r="G1" s="395"/>
      <c r="H1" s="395"/>
      <c r="I1" s="395"/>
      <c r="J1" s="395"/>
      <c r="K1" s="395"/>
      <c r="L1" s="395"/>
      <c r="M1" s="4"/>
    </row>
    <row r="2" spans="1:13" ht="15.75">
      <c r="A2" s="395" t="s">
        <v>62</v>
      </c>
      <c r="B2" s="395"/>
      <c r="C2" s="395"/>
      <c r="D2" s="395"/>
      <c r="E2" s="395"/>
      <c r="F2" s="395"/>
      <c r="G2" s="395"/>
      <c r="H2" s="395"/>
      <c r="I2" s="395"/>
      <c r="J2" s="395"/>
      <c r="K2" s="395"/>
      <c r="L2" s="395"/>
      <c r="M2" s="4"/>
    </row>
    <row r="3" spans="1:14" ht="15.75">
      <c r="A3" s="402" t="s">
        <v>148</v>
      </c>
      <c r="B3" s="402"/>
      <c r="C3" s="402"/>
      <c r="D3" s="402"/>
      <c r="E3" s="402"/>
      <c r="F3" s="402"/>
      <c r="G3" s="402"/>
      <c r="H3" s="402"/>
      <c r="I3" s="402"/>
      <c r="J3" s="402"/>
      <c r="K3" s="402"/>
      <c r="L3" s="402"/>
      <c r="M3" s="261"/>
      <c r="N3" s="136"/>
    </row>
    <row r="4" spans="1:13" ht="15.75">
      <c r="A4" s="464" t="str">
        <f>+'Statements of Changes in Equity'!A5:N5</f>
        <v>FOR THE 3RD QUARTER ENDED 30 SEPTEMBER 2011</v>
      </c>
      <c r="B4" s="464"/>
      <c r="C4" s="464"/>
      <c r="D4" s="464"/>
      <c r="E4" s="464"/>
      <c r="F4" s="464"/>
      <c r="G4" s="464"/>
      <c r="H4" s="464"/>
      <c r="I4" s="464"/>
      <c r="J4" s="464"/>
      <c r="K4" s="464"/>
      <c r="L4" s="464"/>
      <c r="M4" s="131"/>
    </row>
    <row r="5" spans="1:13" ht="15.75">
      <c r="A5" s="15"/>
      <c r="B5" s="31"/>
      <c r="C5" s="31"/>
      <c r="D5" s="31"/>
      <c r="E5" s="31"/>
      <c r="F5" s="31"/>
      <c r="G5" s="31"/>
      <c r="H5" s="31"/>
      <c r="I5" s="31"/>
      <c r="J5" s="32"/>
      <c r="K5" s="31"/>
      <c r="L5" s="31"/>
      <c r="M5" s="31"/>
    </row>
    <row r="6" spans="1:13" ht="15.75">
      <c r="A6" s="21" t="s">
        <v>64</v>
      </c>
      <c r="B6" s="395" t="s">
        <v>259</v>
      </c>
      <c r="C6" s="395"/>
      <c r="D6" s="395"/>
      <c r="E6" s="395"/>
      <c r="F6" s="395"/>
      <c r="G6" s="395"/>
      <c r="H6" s="395"/>
      <c r="I6" s="395"/>
      <c r="J6" s="395"/>
      <c r="K6" s="395"/>
      <c r="L6" s="395"/>
      <c r="M6" s="4"/>
    </row>
    <row r="7" spans="1:13" ht="15.75">
      <c r="A7" s="21"/>
      <c r="B7" s="395"/>
      <c r="C7" s="395"/>
      <c r="D7" s="395"/>
      <c r="E7" s="395"/>
      <c r="F7" s="395"/>
      <c r="G7" s="395"/>
      <c r="H7" s="395"/>
      <c r="I7" s="395"/>
      <c r="J7" s="395"/>
      <c r="K7" s="395"/>
      <c r="L7" s="395"/>
      <c r="M7" s="215"/>
    </row>
    <row r="8" ht="15.75">
      <c r="A8" s="94"/>
    </row>
    <row r="9" spans="1:13" ht="15.75">
      <c r="A9" s="21" t="s">
        <v>65</v>
      </c>
      <c r="B9" s="4" t="s">
        <v>103</v>
      </c>
      <c r="C9" s="3"/>
      <c r="D9" s="3"/>
      <c r="E9" s="3"/>
      <c r="F9" s="3"/>
      <c r="G9" s="3"/>
      <c r="H9" s="3"/>
      <c r="I9" s="3"/>
      <c r="J9" s="12"/>
      <c r="K9" s="3"/>
      <c r="L9" s="3"/>
      <c r="M9" s="3"/>
    </row>
    <row r="10" ht="15.75">
      <c r="A10" s="94"/>
    </row>
    <row r="11" spans="1:13" ht="15.75" customHeight="1">
      <c r="A11" s="94"/>
      <c r="B11" s="452" t="s">
        <v>391</v>
      </c>
      <c r="C11" s="452"/>
      <c r="D11" s="452"/>
      <c r="E11" s="452"/>
      <c r="F11" s="452"/>
      <c r="G11" s="452"/>
      <c r="H11" s="452"/>
      <c r="I11" s="452"/>
      <c r="J11" s="452"/>
      <c r="K11" s="452"/>
      <c r="L11" s="452"/>
      <c r="M11" s="223"/>
    </row>
    <row r="12" spans="1:13" ht="15.75">
      <c r="A12" s="94"/>
      <c r="B12" s="452"/>
      <c r="C12" s="452"/>
      <c r="D12" s="452"/>
      <c r="E12" s="452"/>
      <c r="F12" s="452"/>
      <c r="G12" s="452"/>
      <c r="H12" s="452"/>
      <c r="I12" s="452"/>
      <c r="J12" s="452"/>
      <c r="K12" s="452"/>
      <c r="L12" s="452"/>
      <c r="M12" s="223"/>
    </row>
    <row r="13" spans="1:13" ht="15.75">
      <c r="A13" s="94"/>
      <c r="B13" s="452"/>
      <c r="C13" s="452"/>
      <c r="D13" s="452"/>
      <c r="E13" s="452"/>
      <c r="F13" s="452"/>
      <c r="G13" s="452"/>
      <c r="H13" s="452"/>
      <c r="I13" s="452"/>
      <c r="J13" s="452"/>
      <c r="K13" s="452"/>
      <c r="L13" s="452"/>
      <c r="M13" s="223"/>
    </row>
    <row r="14" ht="15.75">
      <c r="A14" s="94"/>
    </row>
    <row r="15" spans="1:13" ht="15.75" customHeight="1">
      <c r="A15" s="21"/>
      <c r="B15" s="389" t="s">
        <v>283</v>
      </c>
      <c r="C15" s="389"/>
      <c r="D15" s="389"/>
      <c r="E15" s="389"/>
      <c r="F15" s="389"/>
      <c r="G15" s="389"/>
      <c r="H15" s="389"/>
      <c r="I15" s="389"/>
      <c r="J15" s="389"/>
      <c r="K15" s="389"/>
      <c r="L15" s="389"/>
      <c r="M15" s="11"/>
    </row>
    <row r="16" spans="1:13" ht="15.75">
      <c r="A16" s="21"/>
      <c r="B16" s="389"/>
      <c r="C16" s="389"/>
      <c r="D16" s="389"/>
      <c r="E16" s="389"/>
      <c r="F16" s="389"/>
      <c r="G16" s="389"/>
      <c r="H16" s="389"/>
      <c r="I16" s="389"/>
      <c r="J16" s="389"/>
      <c r="K16" s="389"/>
      <c r="L16" s="389"/>
      <c r="M16" s="11"/>
    </row>
    <row r="17" spans="1:13" ht="15.75">
      <c r="A17" s="21"/>
      <c r="B17" s="389"/>
      <c r="C17" s="389"/>
      <c r="D17" s="389"/>
      <c r="E17" s="389"/>
      <c r="F17" s="389"/>
      <c r="G17" s="389"/>
      <c r="H17" s="389"/>
      <c r="I17" s="389"/>
      <c r="J17" s="389"/>
      <c r="K17" s="389"/>
      <c r="L17" s="389"/>
      <c r="M17" s="11"/>
    </row>
    <row r="18" spans="1:13" ht="19.5" customHeight="1">
      <c r="A18" s="21"/>
      <c r="B18" s="389"/>
      <c r="C18" s="389"/>
      <c r="D18" s="389"/>
      <c r="E18" s="389"/>
      <c r="F18" s="389"/>
      <c r="G18" s="389"/>
      <c r="H18" s="389"/>
      <c r="I18" s="389"/>
      <c r="J18" s="389"/>
      <c r="K18" s="389"/>
      <c r="L18" s="389"/>
      <c r="M18" s="11"/>
    </row>
    <row r="19" spans="1:13" ht="19.5" customHeight="1">
      <c r="A19" s="21"/>
      <c r="B19" s="5"/>
      <c r="C19" s="5"/>
      <c r="D19" s="5"/>
      <c r="E19" s="5"/>
      <c r="F19" s="5"/>
      <c r="G19" s="5"/>
      <c r="H19" s="5"/>
      <c r="I19" s="5"/>
      <c r="J19" s="5"/>
      <c r="K19" s="5"/>
      <c r="L19" s="5"/>
      <c r="M19" s="11"/>
    </row>
    <row r="20" spans="1:13" ht="15.75" customHeight="1">
      <c r="A20" s="21"/>
      <c r="B20" s="458" t="s">
        <v>284</v>
      </c>
      <c r="C20" s="458"/>
      <c r="D20" s="458"/>
      <c r="E20" s="458"/>
      <c r="F20" s="458"/>
      <c r="G20" s="458"/>
      <c r="H20" s="458"/>
      <c r="I20" s="458"/>
      <c r="J20" s="458"/>
      <c r="K20" s="458"/>
      <c r="L20" s="458"/>
      <c r="M20" s="11"/>
    </row>
    <row r="21" spans="1:13" ht="15.75" customHeight="1">
      <c r="A21" s="21"/>
      <c r="B21" s="458"/>
      <c r="C21" s="458"/>
      <c r="D21" s="458"/>
      <c r="E21" s="458"/>
      <c r="F21" s="458"/>
      <c r="G21" s="458"/>
      <c r="H21" s="458"/>
      <c r="I21" s="458"/>
      <c r="J21" s="458"/>
      <c r="K21" s="458"/>
      <c r="L21" s="458"/>
      <c r="M21" s="11"/>
    </row>
    <row r="22" ht="15.75" customHeight="1">
      <c r="A22" s="94"/>
    </row>
    <row r="23" spans="1:13" ht="15.75">
      <c r="A23" s="64" t="s">
        <v>66</v>
      </c>
      <c r="B23" s="409" t="s">
        <v>227</v>
      </c>
      <c r="C23" s="409"/>
      <c r="D23" s="409"/>
      <c r="E23" s="409"/>
      <c r="F23" s="409"/>
      <c r="G23" s="409"/>
      <c r="H23" s="409"/>
      <c r="I23" s="409"/>
      <c r="J23" s="409"/>
      <c r="K23" s="409"/>
      <c r="L23" s="409"/>
      <c r="M23" s="254"/>
    </row>
    <row r="24" spans="1:13" s="1" customFormat="1" ht="15.75">
      <c r="A24" s="20"/>
      <c r="B24" s="79"/>
      <c r="C24" s="79"/>
      <c r="D24" s="79"/>
      <c r="E24" s="79"/>
      <c r="F24" s="79"/>
      <c r="G24" s="79"/>
      <c r="H24" s="79"/>
      <c r="I24" s="79"/>
      <c r="J24" s="79"/>
      <c r="K24" s="79"/>
      <c r="L24" s="79"/>
      <c r="M24" s="79"/>
    </row>
    <row r="25" spans="1:13" s="1" customFormat="1" ht="15.75" customHeight="1">
      <c r="A25" s="20"/>
      <c r="B25" s="465" t="s">
        <v>254</v>
      </c>
      <c r="C25" s="465"/>
      <c r="D25" s="465"/>
      <c r="E25" s="465"/>
      <c r="F25" s="465"/>
      <c r="G25" s="465"/>
      <c r="H25" s="465"/>
      <c r="I25" s="465"/>
      <c r="J25" s="465"/>
      <c r="K25" s="465"/>
      <c r="L25" s="465"/>
      <c r="M25" s="225"/>
    </row>
    <row r="26" spans="1:13" s="1" customFormat="1" ht="15.75">
      <c r="A26" s="20"/>
      <c r="B26" s="465"/>
      <c r="C26" s="465"/>
      <c r="D26" s="465"/>
      <c r="E26" s="465"/>
      <c r="F26" s="465"/>
      <c r="G26" s="465"/>
      <c r="H26" s="465"/>
      <c r="I26" s="465"/>
      <c r="J26" s="465"/>
      <c r="K26" s="465"/>
      <c r="L26" s="465"/>
      <c r="M26" s="225"/>
    </row>
    <row r="27" spans="1:13" s="1" customFormat="1" ht="15.75">
      <c r="A27" s="20"/>
      <c r="B27" s="465"/>
      <c r="C27" s="465"/>
      <c r="D27" s="465"/>
      <c r="E27" s="465"/>
      <c r="F27" s="465"/>
      <c r="G27" s="465"/>
      <c r="H27" s="465"/>
      <c r="I27" s="465"/>
      <c r="J27" s="465"/>
      <c r="K27" s="465"/>
      <c r="L27" s="465"/>
      <c r="M27" s="225"/>
    </row>
    <row r="28" spans="1:13" s="1" customFormat="1" ht="15.75">
      <c r="A28" s="20"/>
      <c r="B28" s="465"/>
      <c r="C28" s="465"/>
      <c r="D28" s="465"/>
      <c r="E28" s="465"/>
      <c r="F28" s="465"/>
      <c r="G28" s="465"/>
      <c r="H28" s="465"/>
      <c r="I28" s="465"/>
      <c r="J28" s="465"/>
      <c r="K28" s="465"/>
      <c r="L28" s="465"/>
      <c r="M28" s="196"/>
    </row>
    <row r="29" spans="1:13" s="1" customFormat="1" ht="15.75">
      <c r="A29" s="20"/>
      <c r="B29" s="196"/>
      <c r="C29" s="196"/>
      <c r="D29" s="196"/>
      <c r="E29" s="196"/>
      <c r="F29" s="196"/>
      <c r="G29" s="196"/>
      <c r="H29" s="196"/>
      <c r="I29" s="196"/>
      <c r="J29" s="196"/>
      <c r="K29" s="196"/>
      <c r="L29" s="196"/>
      <c r="M29" s="196"/>
    </row>
    <row r="30" spans="1:13" s="1" customFormat="1" ht="15.75">
      <c r="A30" s="20"/>
      <c r="B30" s="462" t="s">
        <v>228</v>
      </c>
      <c r="C30" s="462"/>
      <c r="D30" s="462"/>
      <c r="E30" s="462"/>
      <c r="F30" s="462"/>
      <c r="G30" s="462"/>
      <c r="H30" s="462"/>
      <c r="I30" s="462"/>
      <c r="J30" s="462"/>
      <c r="K30" s="462"/>
      <c r="L30" s="462"/>
      <c r="M30" s="246"/>
    </row>
    <row r="31" spans="1:13" s="1" customFormat="1" ht="15.75">
      <c r="A31" s="20"/>
      <c r="B31" s="195"/>
      <c r="C31" s="195"/>
      <c r="D31" s="195"/>
      <c r="E31" s="195"/>
      <c r="F31" s="195"/>
      <c r="G31" s="195"/>
      <c r="H31" s="195"/>
      <c r="I31" s="195"/>
      <c r="J31" s="195"/>
      <c r="K31" s="195"/>
      <c r="L31" s="195"/>
      <c r="M31" s="246"/>
    </row>
    <row r="32" spans="1:13" s="1" customFormat="1" ht="15.75">
      <c r="A32" s="20"/>
      <c r="B32" s="462" t="s">
        <v>268</v>
      </c>
      <c r="C32" s="462"/>
      <c r="D32" s="462"/>
      <c r="E32" s="462"/>
      <c r="F32" s="462"/>
      <c r="G32" s="462"/>
      <c r="H32" s="462"/>
      <c r="I32" s="462"/>
      <c r="J32" s="462"/>
      <c r="K32" s="462"/>
      <c r="L32" s="462"/>
      <c r="M32" s="462"/>
    </row>
    <row r="33" spans="1:13" s="1" customFormat="1" ht="16.5" customHeight="1">
      <c r="A33" s="20"/>
      <c r="B33" s="404" t="s">
        <v>200</v>
      </c>
      <c r="C33" s="404"/>
      <c r="D33" s="404"/>
      <c r="E33" s="404"/>
      <c r="F33" s="404" t="s">
        <v>370</v>
      </c>
      <c r="G33" s="404"/>
      <c r="H33" s="404"/>
      <c r="I33" s="404"/>
      <c r="J33" s="404"/>
      <c r="K33" s="404"/>
      <c r="L33" s="404"/>
      <c r="M33" s="27"/>
    </row>
    <row r="34" spans="1:13" s="1" customFormat="1" ht="16.5" customHeight="1">
      <c r="A34" s="20"/>
      <c r="B34" s="132"/>
      <c r="C34" s="132"/>
      <c r="D34" s="132"/>
      <c r="E34" s="132"/>
      <c r="F34" s="132"/>
      <c r="G34" s="132"/>
      <c r="H34" s="132"/>
      <c r="I34" s="132"/>
      <c r="J34" s="132"/>
      <c r="K34" s="132"/>
      <c r="L34" s="132"/>
      <c r="M34" s="132"/>
    </row>
    <row r="35" spans="1:13" s="1" customFormat="1" ht="16.5" customHeight="1">
      <c r="A35" s="20"/>
      <c r="B35" s="462" t="s">
        <v>157</v>
      </c>
      <c r="C35" s="462"/>
      <c r="D35" s="462"/>
      <c r="E35" s="462"/>
      <c r="F35" s="462"/>
      <c r="G35" s="462"/>
      <c r="H35" s="462"/>
      <c r="I35" s="462"/>
      <c r="J35" s="462"/>
      <c r="K35" s="462"/>
      <c r="L35" s="462"/>
      <c r="M35" s="246"/>
    </row>
    <row r="36" spans="1:13" s="1" customFormat="1" ht="16.5" customHeight="1">
      <c r="A36" s="20"/>
      <c r="B36" s="463" t="s">
        <v>158</v>
      </c>
      <c r="C36" s="463"/>
      <c r="D36" s="463"/>
      <c r="E36" s="463"/>
      <c r="F36" s="404" t="s">
        <v>193</v>
      </c>
      <c r="G36" s="404"/>
      <c r="H36" s="404"/>
      <c r="I36" s="404"/>
      <c r="J36" s="404"/>
      <c r="K36" s="404"/>
      <c r="L36" s="404"/>
      <c r="M36" s="27"/>
    </row>
    <row r="37" spans="1:13" s="1" customFormat="1" ht="16.5" customHeight="1">
      <c r="A37" s="20"/>
      <c r="B37" s="463" t="s">
        <v>159</v>
      </c>
      <c r="C37" s="463"/>
      <c r="D37" s="463"/>
      <c r="E37" s="463"/>
      <c r="F37" s="404" t="s">
        <v>160</v>
      </c>
      <c r="G37" s="404"/>
      <c r="H37" s="404"/>
      <c r="I37" s="404"/>
      <c r="J37" s="404"/>
      <c r="K37" s="404"/>
      <c r="L37" s="404"/>
      <c r="M37" s="27"/>
    </row>
    <row r="38" spans="1:13" s="1" customFormat="1" ht="16.5" customHeight="1">
      <c r="A38" s="20"/>
      <c r="B38" s="463" t="s">
        <v>161</v>
      </c>
      <c r="C38" s="463"/>
      <c r="D38" s="463"/>
      <c r="E38" s="463"/>
      <c r="F38" s="404" t="s">
        <v>162</v>
      </c>
      <c r="G38" s="404"/>
      <c r="H38" s="404"/>
      <c r="I38" s="404"/>
      <c r="J38" s="404"/>
      <c r="K38" s="404"/>
      <c r="L38" s="404"/>
      <c r="M38" s="27"/>
    </row>
    <row r="39" spans="1:13" s="1" customFormat="1" ht="16.5" customHeight="1">
      <c r="A39" s="20"/>
      <c r="B39" s="463" t="s">
        <v>104</v>
      </c>
      <c r="C39" s="463"/>
      <c r="D39" s="463"/>
      <c r="E39" s="463"/>
      <c r="F39" s="404" t="s">
        <v>163</v>
      </c>
      <c r="G39" s="404"/>
      <c r="H39" s="404"/>
      <c r="I39" s="404"/>
      <c r="J39" s="404"/>
      <c r="K39" s="404"/>
      <c r="L39" s="404"/>
      <c r="M39" s="27"/>
    </row>
    <row r="40" spans="1:13" s="1" customFormat="1" ht="16.5" customHeight="1">
      <c r="A40" s="20"/>
      <c r="B40" s="463" t="s">
        <v>139</v>
      </c>
      <c r="C40" s="463"/>
      <c r="D40" s="463"/>
      <c r="E40" s="463"/>
      <c r="F40" s="404" t="s">
        <v>164</v>
      </c>
      <c r="G40" s="404"/>
      <c r="H40" s="404"/>
      <c r="I40" s="404"/>
      <c r="J40" s="404"/>
      <c r="K40" s="404"/>
      <c r="L40" s="404"/>
      <c r="M40" s="27"/>
    </row>
    <row r="41" spans="1:13" s="1" customFormat="1" ht="16.5" customHeight="1">
      <c r="A41" s="20"/>
      <c r="B41" s="463" t="s">
        <v>165</v>
      </c>
      <c r="C41" s="463"/>
      <c r="D41" s="463"/>
      <c r="E41" s="463"/>
      <c r="F41" s="404" t="s">
        <v>166</v>
      </c>
      <c r="G41" s="404"/>
      <c r="H41" s="404"/>
      <c r="I41" s="404"/>
      <c r="J41" s="404"/>
      <c r="K41" s="404"/>
      <c r="L41" s="404"/>
      <c r="M41" s="27"/>
    </row>
    <row r="42" spans="1:13" s="1" customFormat="1" ht="16.5" customHeight="1">
      <c r="A42" s="20"/>
      <c r="B42" s="463" t="s">
        <v>194</v>
      </c>
      <c r="C42" s="463"/>
      <c r="D42" s="463"/>
      <c r="E42" s="463"/>
      <c r="F42" s="404" t="s">
        <v>167</v>
      </c>
      <c r="G42" s="404"/>
      <c r="H42" s="404"/>
      <c r="I42" s="404"/>
      <c r="J42" s="404"/>
      <c r="K42" s="404"/>
      <c r="L42" s="404"/>
      <c r="M42" s="404"/>
    </row>
    <row r="43" spans="1:13" s="1" customFormat="1" ht="16.5" customHeight="1">
      <c r="A43" s="20"/>
      <c r="B43" s="463" t="s">
        <v>168</v>
      </c>
      <c r="C43" s="463"/>
      <c r="D43" s="463"/>
      <c r="E43" s="463"/>
      <c r="F43" s="404" t="s">
        <v>169</v>
      </c>
      <c r="G43" s="404"/>
      <c r="H43" s="404"/>
      <c r="I43" s="404"/>
      <c r="J43" s="404"/>
      <c r="K43" s="404"/>
      <c r="L43" s="404"/>
      <c r="M43" s="27"/>
    </row>
    <row r="44" spans="1:13" s="1" customFormat="1" ht="16.5" customHeight="1">
      <c r="A44" s="20"/>
      <c r="B44" s="463" t="s">
        <v>171</v>
      </c>
      <c r="C44" s="463"/>
      <c r="D44" s="463"/>
      <c r="E44" s="463"/>
      <c r="F44" s="404" t="s">
        <v>172</v>
      </c>
      <c r="G44" s="404"/>
      <c r="H44" s="404"/>
      <c r="I44" s="404"/>
      <c r="J44" s="404"/>
      <c r="K44" s="404"/>
      <c r="L44" s="404"/>
      <c r="M44" s="27"/>
    </row>
    <row r="45" spans="1:13" s="1" customFormat="1" ht="16.5" customHeight="1">
      <c r="A45" s="20"/>
      <c r="B45" s="463" t="s">
        <v>0</v>
      </c>
      <c r="C45" s="463"/>
      <c r="D45" s="463"/>
      <c r="E45" s="463"/>
      <c r="F45" s="404" t="s">
        <v>173</v>
      </c>
      <c r="G45" s="404"/>
      <c r="H45" s="404"/>
      <c r="I45" s="404"/>
      <c r="J45" s="404"/>
      <c r="K45" s="404"/>
      <c r="L45" s="404"/>
      <c r="M45" s="27"/>
    </row>
    <row r="46" spans="1:13" s="1" customFormat="1" ht="16.5" customHeight="1">
      <c r="A46" s="20"/>
      <c r="B46" s="463" t="s">
        <v>191</v>
      </c>
      <c r="C46" s="463"/>
      <c r="D46" s="463"/>
      <c r="E46" s="463"/>
      <c r="F46" s="404" t="s">
        <v>196</v>
      </c>
      <c r="G46" s="404"/>
      <c r="H46" s="404"/>
      <c r="I46" s="404"/>
      <c r="J46" s="404"/>
      <c r="K46" s="404"/>
      <c r="L46" s="404"/>
      <c r="M46" s="27"/>
    </row>
    <row r="47" spans="1:13" s="1" customFormat="1" ht="16.5" customHeight="1">
      <c r="A47" s="20"/>
      <c r="B47" s="147"/>
      <c r="C47" s="147"/>
      <c r="D47" s="147"/>
      <c r="E47" s="147"/>
      <c r="F47" s="132"/>
      <c r="G47" s="132"/>
      <c r="H47" s="132"/>
      <c r="I47" s="132"/>
      <c r="J47" s="132"/>
      <c r="K47" s="132"/>
      <c r="L47" s="132"/>
      <c r="M47" s="132"/>
    </row>
    <row r="48" spans="1:13" s="1" customFormat="1" ht="16.5" customHeight="1">
      <c r="A48" s="20"/>
      <c r="B48" s="463" t="s">
        <v>256</v>
      </c>
      <c r="C48" s="463"/>
      <c r="D48" s="463"/>
      <c r="E48" s="463"/>
      <c r="F48" s="463"/>
      <c r="G48" s="463"/>
      <c r="H48" s="463"/>
      <c r="I48" s="463"/>
      <c r="J48" s="463"/>
      <c r="K48" s="463"/>
      <c r="L48" s="463"/>
      <c r="M48" s="463"/>
    </row>
    <row r="49" spans="1:13" s="1" customFormat="1" ht="16.5" customHeight="1">
      <c r="A49" s="20"/>
      <c r="B49" s="147"/>
      <c r="C49" s="147"/>
      <c r="D49" s="147"/>
      <c r="E49" s="147"/>
      <c r="F49" s="132"/>
      <c r="G49" s="132"/>
      <c r="H49" s="132"/>
      <c r="I49" s="132"/>
      <c r="J49" s="132"/>
      <c r="K49" s="132"/>
      <c r="L49" s="132"/>
      <c r="M49" s="132"/>
    </row>
    <row r="50" spans="1:13" s="1" customFormat="1" ht="16.5" customHeight="1">
      <c r="A50" s="20"/>
      <c r="B50" s="462" t="s">
        <v>178</v>
      </c>
      <c r="C50" s="462"/>
      <c r="D50" s="462"/>
      <c r="E50" s="462"/>
      <c r="F50" s="462"/>
      <c r="G50" s="462"/>
      <c r="H50" s="462"/>
      <c r="I50" s="462"/>
      <c r="J50" s="462"/>
      <c r="K50" s="462"/>
      <c r="L50" s="462"/>
      <c r="M50" s="462"/>
    </row>
    <row r="51" spans="1:13" s="1" customFormat="1" ht="16.5" customHeight="1">
      <c r="A51" s="20"/>
      <c r="B51" s="463" t="s">
        <v>179</v>
      </c>
      <c r="C51" s="463"/>
      <c r="D51" s="463"/>
      <c r="E51" s="463"/>
      <c r="F51" s="404" t="s">
        <v>180</v>
      </c>
      <c r="G51" s="404"/>
      <c r="H51" s="404"/>
      <c r="I51" s="404"/>
      <c r="J51" s="404"/>
      <c r="K51" s="404"/>
      <c r="L51" s="404"/>
      <c r="M51" s="404"/>
    </row>
    <row r="52" spans="1:13" s="1" customFormat="1" ht="16.5" customHeight="1">
      <c r="A52" s="20"/>
      <c r="B52" s="463"/>
      <c r="C52" s="463"/>
      <c r="D52" s="463"/>
      <c r="E52" s="463"/>
      <c r="F52" s="404" t="s">
        <v>195</v>
      </c>
      <c r="G52" s="404"/>
      <c r="H52" s="404"/>
      <c r="I52" s="404"/>
      <c r="J52" s="404"/>
      <c r="K52" s="404"/>
      <c r="L52" s="404"/>
      <c r="M52" s="404"/>
    </row>
    <row r="53" spans="1:13" s="1" customFormat="1" ht="16.5" customHeight="1">
      <c r="A53" s="20"/>
      <c r="B53" s="463" t="s">
        <v>104</v>
      </c>
      <c r="C53" s="463"/>
      <c r="D53" s="463"/>
      <c r="E53" s="463"/>
      <c r="F53" s="404" t="s">
        <v>181</v>
      </c>
      <c r="G53" s="404"/>
      <c r="H53" s="404"/>
      <c r="I53" s="404"/>
      <c r="J53" s="404"/>
      <c r="K53" s="404"/>
      <c r="L53" s="404"/>
      <c r="M53" s="404"/>
    </row>
    <row r="54" spans="1:13" s="1" customFormat="1" ht="16.5" customHeight="1">
      <c r="A54" s="20"/>
      <c r="B54" s="463" t="s">
        <v>182</v>
      </c>
      <c r="C54" s="463"/>
      <c r="D54" s="463"/>
      <c r="E54" s="463"/>
      <c r="F54" s="404" t="s">
        <v>183</v>
      </c>
      <c r="G54" s="404"/>
      <c r="H54" s="404"/>
      <c r="I54" s="404"/>
      <c r="J54" s="404"/>
      <c r="K54" s="404"/>
      <c r="L54" s="404"/>
      <c r="M54" s="404"/>
    </row>
    <row r="55" spans="1:13" s="1" customFormat="1" ht="16.5" customHeight="1">
      <c r="A55" s="20"/>
      <c r="B55" s="463" t="s">
        <v>184</v>
      </c>
      <c r="C55" s="463"/>
      <c r="D55" s="463"/>
      <c r="E55" s="463"/>
      <c r="F55" s="404" t="s">
        <v>185</v>
      </c>
      <c r="G55" s="404"/>
      <c r="H55" s="404"/>
      <c r="I55" s="404"/>
      <c r="J55" s="404"/>
      <c r="K55" s="404"/>
      <c r="L55" s="404"/>
      <c r="M55" s="404"/>
    </row>
    <row r="56" spans="1:13" s="1" customFormat="1" ht="16.5" customHeight="1">
      <c r="A56" s="20"/>
      <c r="B56" s="463" t="s">
        <v>186</v>
      </c>
      <c r="C56" s="463"/>
      <c r="D56" s="463"/>
      <c r="E56" s="463"/>
      <c r="F56" s="404" t="s">
        <v>187</v>
      </c>
      <c r="G56" s="404"/>
      <c r="H56" s="404"/>
      <c r="I56" s="404"/>
      <c r="J56" s="404"/>
      <c r="K56" s="404"/>
      <c r="L56" s="404"/>
      <c r="M56" s="404"/>
    </row>
    <row r="57" spans="1:13" s="1" customFormat="1" ht="16.5" customHeight="1">
      <c r="A57" s="20"/>
      <c r="B57" s="404" t="s">
        <v>155</v>
      </c>
      <c r="C57" s="404"/>
      <c r="D57" s="404"/>
      <c r="E57" s="404"/>
      <c r="F57" s="404" t="s">
        <v>156</v>
      </c>
      <c r="G57" s="404"/>
      <c r="H57" s="404"/>
      <c r="I57" s="404"/>
      <c r="J57" s="404"/>
      <c r="K57" s="404"/>
      <c r="L57" s="404"/>
      <c r="M57" s="404"/>
    </row>
    <row r="58" spans="1:13" s="1" customFormat="1" ht="16.5" customHeight="1">
      <c r="A58" s="20"/>
      <c r="B58" s="132"/>
      <c r="C58" s="132"/>
      <c r="D58" s="132"/>
      <c r="E58" s="132"/>
      <c r="F58" s="132"/>
      <c r="G58" s="132"/>
      <c r="H58" s="132"/>
      <c r="I58" s="132"/>
      <c r="J58" s="132"/>
      <c r="K58" s="132"/>
      <c r="L58" s="132"/>
      <c r="M58" s="132"/>
    </row>
    <row r="59" spans="1:13" s="1" customFormat="1" ht="16.5" customHeight="1">
      <c r="A59" s="20"/>
      <c r="B59" s="462" t="s">
        <v>229</v>
      </c>
      <c r="C59" s="462"/>
      <c r="D59" s="462"/>
      <c r="E59" s="462"/>
      <c r="F59" s="462"/>
      <c r="G59" s="462"/>
      <c r="H59" s="462"/>
      <c r="I59" s="462"/>
      <c r="J59" s="462"/>
      <c r="K59" s="462"/>
      <c r="L59" s="462"/>
      <c r="M59" s="462"/>
    </row>
    <row r="60" spans="1:13" s="1" customFormat="1" ht="15.75" customHeight="1">
      <c r="A60" s="20"/>
      <c r="B60" s="195"/>
      <c r="C60" s="195"/>
      <c r="D60" s="195"/>
      <c r="E60" s="195"/>
      <c r="F60" s="195"/>
      <c r="G60" s="195"/>
      <c r="H60" s="195"/>
      <c r="I60" s="195"/>
      <c r="J60" s="195"/>
      <c r="K60" s="195"/>
      <c r="L60" s="195"/>
      <c r="M60" s="195"/>
    </row>
    <row r="61" spans="1:13" s="1" customFormat="1" ht="16.5" customHeight="1">
      <c r="A61" s="20"/>
      <c r="B61" s="462" t="s">
        <v>188</v>
      </c>
      <c r="C61" s="462"/>
      <c r="D61" s="462"/>
      <c r="E61" s="462"/>
      <c r="F61" s="462"/>
      <c r="G61" s="462"/>
      <c r="H61" s="462"/>
      <c r="I61" s="462"/>
      <c r="J61" s="462"/>
      <c r="K61" s="462"/>
      <c r="L61" s="462"/>
      <c r="M61" s="462"/>
    </row>
    <row r="62" spans="1:13" s="1" customFormat="1" ht="16.5" customHeight="1">
      <c r="A62" s="20"/>
      <c r="B62" s="404" t="s">
        <v>189</v>
      </c>
      <c r="C62" s="404"/>
      <c r="D62" s="404"/>
      <c r="E62" s="404"/>
      <c r="F62" s="404" t="s">
        <v>190</v>
      </c>
      <c r="G62" s="404"/>
      <c r="H62" s="404"/>
      <c r="I62" s="404"/>
      <c r="J62" s="404"/>
      <c r="K62" s="404"/>
      <c r="L62" s="404"/>
      <c r="M62" s="404"/>
    </row>
    <row r="63" spans="1:13" s="1" customFormat="1" ht="16.5" customHeight="1">
      <c r="A63" s="20"/>
      <c r="B63" s="404" t="s">
        <v>191</v>
      </c>
      <c r="C63" s="404"/>
      <c r="D63" s="404"/>
      <c r="E63" s="404"/>
      <c r="F63" s="404" t="s">
        <v>196</v>
      </c>
      <c r="G63" s="404"/>
      <c r="H63" s="404"/>
      <c r="I63" s="404"/>
      <c r="J63" s="404"/>
      <c r="K63" s="404"/>
      <c r="L63" s="404"/>
      <c r="M63" s="404"/>
    </row>
    <row r="64" spans="1:13" s="1" customFormat="1" ht="16.5" customHeight="1">
      <c r="A64" s="20"/>
      <c r="B64" s="132"/>
      <c r="C64" s="132"/>
      <c r="D64" s="132"/>
      <c r="E64" s="132"/>
      <c r="F64" s="132"/>
      <c r="G64" s="132"/>
      <c r="H64" s="132"/>
      <c r="I64" s="132"/>
      <c r="J64" s="132"/>
      <c r="K64" s="132"/>
      <c r="L64" s="132"/>
      <c r="M64" s="132"/>
    </row>
    <row r="65" spans="1:13" s="1" customFormat="1" ht="16.5" customHeight="1">
      <c r="A65" s="20"/>
      <c r="B65" s="462" t="s">
        <v>175</v>
      </c>
      <c r="C65" s="462"/>
      <c r="D65" s="462"/>
      <c r="E65" s="462"/>
      <c r="F65" s="462"/>
      <c r="G65" s="462"/>
      <c r="H65" s="462"/>
      <c r="I65" s="462"/>
      <c r="J65" s="462"/>
      <c r="K65" s="462"/>
      <c r="L65" s="462"/>
      <c r="M65" s="462"/>
    </row>
    <row r="66" spans="1:13" s="1" customFormat="1" ht="16.5" customHeight="1">
      <c r="A66" s="20"/>
      <c r="B66" s="463" t="s">
        <v>176</v>
      </c>
      <c r="C66" s="463"/>
      <c r="D66" s="463"/>
      <c r="E66" s="463"/>
      <c r="F66" s="404" t="s">
        <v>177</v>
      </c>
      <c r="G66" s="404"/>
      <c r="H66" s="404"/>
      <c r="I66" s="404"/>
      <c r="J66" s="404"/>
      <c r="K66" s="404"/>
      <c r="L66" s="404"/>
      <c r="M66" s="404"/>
    </row>
    <row r="67" spans="1:13" s="1" customFormat="1" ht="16.5" customHeight="1">
      <c r="A67" s="20"/>
      <c r="B67" s="463" t="s">
        <v>170</v>
      </c>
      <c r="C67" s="463"/>
      <c r="D67" s="463"/>
      <c r="E67" s="463"/>
      <c r="F67" s="404" t="s">
        <v>174</v>
      </c>
      <c r="G67" s="404"/>
      <c r="H67" s="404"/>
      <c r="I67" s="404"/>
      <c r="J67" s="404"/>
      <c r="K67" s="404"/>
      <c r="L67" s="404"/>
      <c r="M67" s="404"/>
    </row>
    <row r="68" spans="1:13" s="1" customFormat="1" ht="16.5" customHeight="1">
      <c r="A68" s="20"/>
      <c r="B68" s="147"/>
      <c r="C68" s="147"/>
      <c r="D68" s="147"/>
      <c r="E68" s="147"/>
      <c r="F68" s="132"/>
      <c r="G68" s="132"/>
      <c r="H68" s="132"/>
      <c r="I68" s="132"/>
      <c r="J68" s="132"/>
      <c r="K68" s="132"/>
      <c r="L68" s="132"/>
      <c r="M68" s="132"/>
    </row>
    <row r="69" spans="1:13" s="1" customFormat="1" ht="16.5" customHeight="1">
      <c r="A69" s="20"/>
      <c r="B69" s="404" t="s">
        <v>230</v>
      </c>
      <c r="C69" s="404"/>
      <c r="D69" s="404"/>
      <c r="E69" s="404"/>
      <c r="F69" s="404"/>
      <c r="G69" s="404"/>
      <c r="H69" s="404"/>
      <c r="I69" s="404"/>
      <c r="J69" s="404"/>
      <c r="K69" s="404"/>
      <c r="L69" s="404"/>
      <c r="M69" s="404"/>
    </row>
    <row r="70" s="1" customFormat="1" ht="16.5" customHeight="1">
      <c r="A70" s="94"/>
    </row>
    <row r="71" spans="1:13" s="1" customFormat="1" ht="16.5" customHeight="1">
      <c r="A71" s="64" t="s">
        <v>66</v>
      </c>
      <c r="B71" s="409" t="s">
        <v>281</v>
      </c>
      <c r="C71" s="409"/>
      <c r="D71" s="409"/>
      <c r="E71" s="409"/>
      <c r="F71" s="409"/>
      <c r="G71" s="409"/>
      <c r="H71" s="409"/>
      <c r="I71" s="409"/>
      <c r="J71" s="409"/>
      <c r="K71" s="409"/>
      <c r="L71" s="409"/>
      <c r="M71" s="409"/>
    </row>
    <row r="72" s="1" customFormat="1" ht="16.5" customHeight="1">
      <c r="A72" s="94"/>
    </row>
    <row r="73" spans="1:13" s="1" customFormat="1" ht="16.5" customHeight="1">
      <c r="A73" s="20"/>
      <c r="B73" s="463" t="s">
        <v>277</v>
      </c>
      <c r="C73" s="463"/>
      <c r="D73" s="463"/>
      <c r="E73" s="463"/>
      <c r="F73" s="463"/>
      <c r="G73" s="463"/>
      <c r="H73" s="463"/>
      <c r="I73" s="463"/>
      <c r="J73" s="463"/>
      <c r="K73" s="463"/>
      <c r="L73" s="463"/>
      <c r="M73" s="224"/>
    </row>
    <row r="74" spans="1:13" s="1" customFormat="1" ht="16.5" customHeight="1">
      <c r="A74" s="20"/>
      <c r="B74" s="463"/>
      <c r="C74" s="463"/>
      <c r="D74" s="463"/>
      <c r="E74" s="463"/>
      <c r="F74" s="463"/>
      <c r="G74" s="463"/>
      <c r="H74" s="463"/>
      <c r="I74" s="463"/>
      <c r="J74" s="463"/>
      <c r="K74" s="463"/>
      <c r="L74" s="463"/>
      <c r="M74" s="224"/>
    </row>
    <row r="75" spans="1:13" s="1" customFormat="1" ht="16.5" customHeight="1">
      <c r="A75" s="20"/>
      <c r="B75" s="463"/>
      <c r="C75" s="463"/>
      <c r="D75" s="463"/>
      <c r="E75" s="463"/>
      <c r="F75" s="463"/>
      <c r="G75" s="463"/>
      <c r="H75" s="463"/>
      <c r="I75" s="463"/>
      <c r="J75" s="463"/>
      <c r="K75" s="463"/>
      <c r="L75" s="463"/>
      <c r="M75" s="224"/>
    </row>
    <row r="76" spans="1:13" s="1" customFormat="1" ht="16.5" customHeight="1">
      <c r="A76" s="20"/>
      <c r="B76" s="462" t="s">
        <v>279</v>
      </c>
      <c r="C76" s="462"/>
      <c r="D76" s="462"/>
      <c r="E76" s="462"/>
      <c r="F76" s="462"/>
      <c r="G76" s="462"/>
      <c r="H76" s="462"/>
      <c r="I76" s="462"/>
      <c r="J76" s="462"/>
      <c r="K76" s="462"/>
      <c r="L76" s="462"/>
      <c r="M76" s="224"/>
    </row>
    <row r="77" spans="1:13" s="1" customFormat="1" ht="16.5" customHeight="1">
      <c r="A77" s="20"/>
      <c r="B77" s="458" t="s">
        <v>278</v>
      </c>
      <c r="C77" s="458"/>
      <c r="D77" s="458"/>
      <c r="E77" s="458"/>
      <c r="F77" s="458"/>
      <c r="G77" s="458"/>
      <c r="H77" s="458"/>
      <c r="I77" s="458"/>
      <c r="J77" s="458"/>
      <c r="K77" s="458"/>
      <c r="L77" s="458"/>
      <c r="M77" s="224"/>
    </row>
    <row r="78" spans="1:13" s="1" customFormat="1" ht="16.5" customHeight="1">
      <c r="A78" s="20"/>
      <c r="B78" s="458"/>
      <c r="C78" s="458"/>
      <c r="D78" s="458"/>
      <c r="E78" s="458"/>
      <c r="F78" s="458"/>
      <c r="G78" s="458"/>
      <c r="H78" s="458"/>
      <c r="I78" s="458"/>
      <c r="J78" s="458"/>
      <c r="K78" s="458"/>
      <c r="L78" s="458"/>
      <c r="M78" s="224"/>
    </row>
    <row r="79" spans="1:13" s="1" customFormat="1" ht="16.5" customHeight="1">
      <c r="A79" s="20"/>
      <c r="B79" s="458"/>
      <c r="C79" s="458"/>
      <c r="D79" s="458"/>
      <c r="E79" s="458"/>
      <c r="F79" s="458"/>
      <c r="G79" s="458"/>
      <c r="H79" s="458"/>
      <c r="I79" s="458"/>
      <c r="J79" s="458"/>
      <c r="K79" s="458"/>
      <c r="L79" s="458"/>
      <c r="M79" s="224"/>
    </row>
    <row r="80" spans="1:13" s="1" customFormat="1" ht="16.5" customHeight="1">
      <c r="A80" s="20"/>
      <c r="B80" s="252"/>
      <c r="C80" s="252"/>
      <c r="D80" s="252"/>
      <c r="E80" s="252"/>
      <c r="F80" s="252"/>
      <c r="G80" s="252"/>
      <c r="H80" s="252"/>
      <c r="I80" s="252"/>
      <c r="J80" s="252"/>
      <c r="K80" s="252"/>
      <c r="L80" s="252"/>
      <c r="M80" s="224"/>
    </row>
    <row r="81" spans="1:13" s="1" customFormat="1" ht="16.5" customHeight="1">
      <c r="A81" s="20"/>
      <c r="B81" s="458" t="s">
        <v>280</v>
      </c>
      <c r="C81" s="458"/>
      <c r="D81" s="458"/>
      <c r="E81" s="458"/>
      <c r="F81" s="458"/>
      <c r="G81" s="458"/>
      <c r="H81" s="458"/>
      <c r="I81" s="458"/>
      <c r="J81" s="458"/>
      <c r="K81" s="458"/>
      <c r="L81" s="458"/>
      <c r="M81" s="224"/>
    </row>
    <row r="82" spans="1:13" s="1" customFormat="1" ht="16.5" customHeight="1">
      <c r="A82" s="20"/>
      <c r="B82" s="458"/>
      <c r="C82" s="458"/>
      <c r="D82" s="458"/>
      <c r="E82" s="458"/>
      <c r="F82" s="458"/>
      <c r="G82" s="458"/>
      <c r="H82" s="458"/>
      <c r="I82" s="458"/>
      <c r="J82" s="458"/>
      <c r="K82" s="458"/>
      <c r="L82" s="458"/>
      <c r="M82" s="224"/>
    </row>
    <row r="83" spans="1:13" s="1" customFormat="1" ht="16.5" customHeight="1">
      <c r="A83" s="20"/>
      <c r="B83" s="458"/>
      <c r="C83" s="458"/>
      <c r="D83" s="458"/>
      <c r="E83" s="458"/>
      <c r="F83" s="458"/>
      <c r="G83" s="458"/>
      <c r="H83" s="458"/>
      <c r="I83" s="458"/>
      <c r="J83" s="458"/>
      <c r="K83" s="458"/>
      <c r="L83" s="458"/>
      <c r="M83" s="224"/>
    </row>
    <row r="84" spans="1:13" s="1" customFormat="1" ht="16.5" customHeight="1">
      <c r="A84" s="20"/>
      <c r="B84" s="253"/>
      <c r="C84" s="253"/>
      <c r="D84" s="253"/>
      <c r="E84" s="253"/>
      <c r="F84" s="253"/>
      <c r="G84" s="253"/>
      <c r="H84" s="253"/>
      <c r="I84" s="253"/>
      <c r="J84" s="253"/>
      <c r="K84" s="253"/>
      <c r="L84" s="253"/>
      <c r="M84" s="224"/>
    </row>
    <row r="85" spans="1:13" s="1" customFormat="1" ht="16.5" customHeight="1">
      <c r="A85" s="20"/>
      <c r="B85" s="458" t="s">
        <v>282</v>
      </c>
      <c r="C85" s="458"/>
      <c r="D85" s="458"/>
      <c r="E85" s="458"/>
      <c r="F85" s="458"/>
      <c r="G85" s="458"/>
      <c r="H85" s="458"/>
      <c r="I85" s="458"/>
      <c r="J85" s="458"/>
      <c r="K85" s="458"/>
      <c r="L85" s="458"/>
      <c r="M85" s="224"/>
    </row>
    <row r="86" spans="1:13" s="1" customFormat="1" ht="16.5" customHeight="1">
      <c r="A86" s="20"/>
      <c r="B86" s="458"/>
      <c r="C86" s="458"/>
      <c r="D86" s="458"/>
      <c r="E86" s="458"/>
      <c r="F86" s="458"/>
      <c r="G86" s="458"/>
      <c r="H86" s="458"/>
      <c r="I86" s="458"/>
      <c r="J86" s="458"/>
      <c r="K86" s="458"/>
      <c r="L86" s="458"/>
      <c r="M86" s="224"/>
    </row>
    <row r="87" spans="1:13" s="1" customFormat="1" ht="16.5" customHeight="1">
      <c r="A87" s="20"/>
      <c r="B87" s="458"/>
      <c r="C87" s="458"/>
      <c r="D87" s="458"/>
      <c r="E87" s="458"/>
      <c r="F87" s="458"/>
      <c r="G87" s="458"/>
      <c r="H87" s="458"/>
      <c r="I87" s="458"/>
      <c r="J87" s="458"/>
      <c r="K87" s="458"/>
      <c r="L87" s="458"/>
      <c r="M87" s="224"/>
    </row>
    <row r="88" spans="1:13" s="1" customFormat="1" ht="16.5" customHeight="1">
      <c r="A88" s="20"/>
      <c r="B88" s="132"/>
      <c r="C88" s="132"/>
      <c r="D88" s="132"/>
      <c r="E88" s="132"/>
      <c r="F88" s="132"/>
      <c r="G88" s="132"/>
      <c r="H88" s="132"/>
      <c r="I88" s="132"/>
      <c r="J88" s="132"/>
      <c r="K88" s="132"/>
      <c r="L88" s="132"/>
      <c r="M88" s="147"/>
    </row>
    <row r="89" spans="1:13" ht="15.75" customHeight="1">
      <c r="A89" s="64" t="s">
        <v>67</v>
      </c>
      <c r="B89" s="395" t="s">
        <v>247</v>
      </c>
      <c r="C89" s="395"/>
      <c r="D89" s="395"/>
      <c r="E89" s="395"/>
      <c r="F89" s="395"/>
      <c r="G89" s="395"/>
      <c r="H89" s="395"/>
      <c r="I89" s="395"/>
      <c r="J89" s="395"/>
      <c r="K89" s="395"/>
      <c r="L89" s="395"/>
      <c r="M89" s="4"/>
    </row>
    <row r="90" spans="1:13" ht="15.75">
      <c r="A90" s="21"/>
      <c r="B90" s="4"/>
      <c r="C90" s="3"/>
      <c r="D90" s="3"/>
      <c r="E90" s="3"/>
      <c r="F90" s="3"/>
      <c r="G90" s="3"/>
      <c r="H90" s="3"/>
      <c r="I90" s="3"/>
      <c r="J90" s="12"/>
      <c r="K90" s="3"/>
      <c r="L90" s="3"/>
      <c r="M90" s="3"/>
    </row>
    <row r="91" spans="1:13" ht="15.75" customHeight="1">
      <c r="A91" s="21"/>
      <c r="B91" s="389" t="s">
        <v>319</v>
      </c>
      <c r="C91" s="389"/>
      <c r="D91" s="389"/>
      <c r="E91" s="389"/>
      <c r="F91" s="389"/>
      <c r="G91" s="389"/>
      <c r="H91" s="389"/>
      <c r="I91" s="389"/>
      <c r="J91" s="389"/>
      <c r="K91" s="389"/>
      <c r="L91" s="389"/>
      <c r="M91" s="11"/>
    </row>
    <row r="92" ht="15.75" customHeight="1">
      <c r="A92" s="94"/>
    </row>
    <row r="93" spans="1:13" ht="15.75">
      <c r="A93" s="64" t="s">
        <v>68</v>
      </c>
      <c r="B93" s="395" t="s">
        <v>226</v>
      </c>
      <c r="C93" s="395"/>
      <c r="D93" s="395"/>
      <c r="E93" s="395"/>
      <c r="F93" s="395"/>
      <c r="G93" s="395"/>
      <c r="H93" s="395"/>
      <c r="I93" s="395"/>
      <c r="J93" s="395"/>
      <c r="K93" s="395"/>
      <c r="L93" s="395"/>
      <c r="M93" s="4"/>
    </row>
    <row r="94" spans="1:13" ht="15.75">
      <c r="A94" s="21"/>
      <c r="B94" s="4"/>
      <c r="C94" s="3"/>
      <c r="D94" s="3"/>
      <c r="E94" s="3"/>
      <c r="F94" s="3"/>
      <c r="G94" s="3"/>
      <c r="H94" s="3"/>
      <c r="I94" s="5"/>
      <c r="J94" s="80"/>
      <c r="K94" s="5"/>
      <c r="L94" s="10"/>
      <c r="M94" s="10"/>
    </row>
    <row r="95" spans="1:13" ht="15.75" customHeight="1">
      <c r="A95" s="21"/>
      <c r="B95" s="389" t="s">
        <v>345</v>
      </c>
      <c r="C95" s="389"/>
      <c r="D95" s="389"/>
      <c r="E95" s="389"/>
      <c r="F95" s="389"/>
      <c r="G95" s="389"/>
      <c r="H95" s="389"/>
      <c r="I95" s="389"/>
      <c r="J95" s="389"/>
      <c r="K95" s="389"/>
      <c r="L95" s="389"/>
      <c r="M95" s="11"/>
    </row>
    <row r="96" spans="1:12" ht="15.75">
      <c r="A96" s="21"/>
      <c r="B96" s="3"/>
      <c r="C96" s="3"/>
      <c r="D96" s="3"/>
      <c r="E96" s="3"/>
      <c r="F96" s="3"/>
      <c r="G96" s="3"/>
      <c r="H96" s="3"/>
      <c r="I96" s="3"/>
      <c r="J96" s="12"/>
      <c r="K96" s="3"/>
      <c r="L96" s="12"/>
    </row>
    <row r="97" spans="1:13" ht="15.75">
      <c r="A97" s="64" t="s">
        <v>69</v>
      </c>
      <c r="B97" s="395" t="s">
        <v>105</v>
      </c>
      <c r="C97" s="395"/>
      <c r="D97" s="395"/>
      <c r="E97" s="395"/>
      <c r="F97" s="395"/>
      <c r="G97" s="395"/>
      <c r="H97" s="395"/>
      <c r="I97" s="395"/>
      <c r="J97" s="395"/>
      <c r="K97" s="395"/>
      <c r="L97" s="395"/>
      <c r="M97" s="4"/>
    </row>
    <row r="98" spans="1:13" ht="15.75">
      <c r="A98" s="21"/>
      <c r="B98" s="3"/>
      <c r="C98" s="3"/>
      <c r="D98" s="3"/>
      <c r="E98" s="3"/>
      <c r="F98" s="3"/>
      <c r="G98" s="3"/>
      <c r="H98" s="3"/>
      <c r="I98" s="3"/>
      <c r="J98" s="12"/>
      <c r="K98" s="3"/>
      <c r="L98" s="12"/>
      <c r="M98" s="12"/>
    </row>
    <row r="99" spans="1:13" ht="15.75" customHeight="1">
      <c r="A99" s="21"/>
      <c r="B99" s="389" t="s">
        <v>346</v>
      </c>
      <c r="C99" s="389"/>
      <c r="D99" s="389"/>
      <c r="E99" s="389"/>
      <c r="F99" s="389"/>
      <c r="G99" s="389"/>
      <c r="H99" s="389"/>
      <c r="I99" s="389"/>
      <c r="J99" s="389"/>
      <c r="K99" s="389"/>
      <c r="L99" s="389"/>
      <c r="M99" s="11"/>
    </row>
    <row r="100" spans="1:14" ht="15.75">
      <c r="A100" s="21"/>
      <c r="B100" s="5"/>
      <c r="C100" s="5"/>
      <c r="D100" s="5"/>
      <c r="E100" s="5"/>
      <c r="F100" s="5"/>
      <c r="G100" s="5"/>
      <c r="H100" s="5"/>
      <c r="I100" s="5"/>
      <c r="J100" s="80"/>
      <c r="K100" s="5"/>
      <c r="L100" s="5"/>
      <c r="M100" s="5"/>
      <c r="N100" s="9"/>
    </row>
    <row r="101" spans="1:14" ht="15.75">
      <c r="A101" s="64" t="s">
        <v>70</v>
      </c>
      <c r="B101" s="461" t="s">
        <v>83</v>
      </c>
      <c r="C101" s="461"/>
      <c r="D101" s="461"/>
      <c r="E101" s="461"/>
      <c r="F101" s="461"/>
      <c r="G101" s="461"/>
      <c r="H101" s="461"/>
      <c r="I101" s="461"/>
      <c r="J101" s="461"/>
      <c r="K101" s="461"/>
      <c r="L101" s="461"/>
      <c r="M101" s="262"/>
      <c r="N101" s="9"/>
    </row>
    <row r="102" spans="1:14" ht="15.75">
      <c r="A102" s="64"/>
      <c r="B102" s="4"/>
      <c r="C102" s="4"/>
      <c r="D102" s="4"/>
      <c r="E102" s="4"/>
      <c r="F102" s="4"/>
      <c r="G102" s="4"/>
      <c r="H102" s="4"/>
      <c r="I102" s="4"/>
      <c r="J102" s="4"/>
      <c r="K102" s="4"/>
      <c r="L102" s="4"/>
      <c r="M102" s="5"/>
      <c r="N102" s="9"/>
    </row>
    <row r="103" spans="1:14" ht="15.75">
      <c r="A103" s="64"/>
      <c r="B103" s="458" t="s">
        <v>361</v>
      </c>
      <c r="C103" s="458"/>
      <c r="D103" s="458"/>
      <c r="E103" s="458"/>
      <c r="F103" s="458"/>
      <c r="G103" s="458"/>
      <c r="H103" s="458"/>
      <c r="I103" s="458"/>
      <c r="J103" s="458"/>
      <c r="K103" s="458"/>
      <c r="L103" s="458"/>
      <c r="M103" s="5"/>
      <c r="N103" s="9"/>
    </row>
    <row r="104" spans="1:14" ht="15.75">
      <c r="A104" s="64"/>
      <c r="B104" s="458"/>
      <c r="C104" s="458"/>
      <c r="D104" s="458"/>
      <c r="E104" s="458"/>
      <c r="F104" s="458"/>
      <c r="G104" s="458"/>
      <c r="H104" s="458"/>
      <c r="I104" s="458"/>
      <c r="J104" s="458"/>
      <c r="K104" s="458"/>
      <c r="L104" s="458"/>
      <c r="M104" s="5"/>
      <c r="N104" s="9"/>
    </row>
    <row r="105" spans="1:14" s="1" customFormat="1" ht="15.75" customHeight="1">
      <c r="A105" s="64"/>
      <c r="B105" s="458"/>
      <c r="C105" s="458"/>
      <c r="D105" s="458"/>
      <c r="E105" s="458"/>
      <c r="F105" s="458"/>
      <c r="G105" s="458"/>
      <c r="H105" s="458"/>
      <c r="I105" s="458"/>
      <c r="J105" s="458"/>
      <c r="K105" s="458"/>
      <c r="L105" s="458"/>
      <c r="M105" s="11"/>
      <c r="N105" s="9"/>
    </row>
    <row r="106" spans="1:14" ht="15.75">
      <c r="A106" s="21"/>
      <c r="B106" s="13"/>
      <c r="C106" s="13"/>
      <c r="D106" s="13"/>
      <c r="E106" s="13"/>
      <c r="F106" s="13"/>
      <c r="G106" s="13"/>
      <c r="H106" s="13"/>
      <c r="I106" s="13"/>
      <c r="J106" s="81"/>
      <c r="K106" s="13"/>
      <c r="L106" s="13"/>
      <c r="M106" s="12"/>
      <c r="N106" s="3"/>
    </row>
    <row r="107" spans="1:14" ht="15.75" customHeight="1">
      <c r="A107" s="64" t="s">
        <v>71</v>
      </c>
      <c r="B107" s="395" t="s">
        <v>322</v>
      </c>
      <c r="C107" s="395"/>
      <c r="D107" s="395"/>
      <c r="E107" s="395"/>
      <c r="F107" s="395"/>
      <c r="G107" s="395"/>
      <c r="H107" s="395"/>
      <c r="I107" s="395"/>
      <c r="J107" s="395"/>
      <c r="K107" s="395"/>
      <c r="L107" s="395"/>
      <c r="M107" s="4"/>
      <c r="N107" s="3"/>
    </row>
    <row r="108" spans="1:14" ht="15.75">
      <c r="A108" s="21"/>
      <c r="B108" s="3"/>
      <c r="C108" s="3"/>
      <c r="D108" s="3"/>
      <c r="E108" s="3"/>
      <c r="F108" s="3"/>
      <c r="G108" s="3"/>
      <c r="H108" s="3"/>
      <c r="I108" s="3"/>
      <c r="J108" s="12"/>
      <c r="K108" s="3"/>
      <c r="L108" s="12"/>
      <c r="M108" s="12"/>
      <c r="N108" s="3"/>
    </row>
    <row r="109" spans="1:14" ht="15.75" customHeight="1">
      <c r="A109" s="21"/>
      <c r="B109" s="389" t="s">
        <v>320</v>
      </c>
      <c r="C109" s="389"/>
      <c r="D109" s="389"/>
      <c r="E109" s="389"/>
      <c r="F109" s="389"/>
      <c r="G109" s="389"/>
      <c r="H109" s="389"/>
      <c r="I109" s="389"/>
      <c r="J109" s="389"/>
      <c r="K109" s="389"/>
      <c r="L109" s="389"/>
      <c r="M109" s="11"/>
      <c r="N109" s="3"/>
    </row>
    <row r="110" spans="1:14" ht="15.75" customHeight="1">
      <c r="A110" s="21"/>
      <c r="B110" s="389"/>
      <c r="C110" s="389"/>
      <c r="D110" s="389"/>
      <c r="E110" s="389"/>
      <c r="F110" s="389"/>
      <c r="G110" s="389"/>
      <c r="H110" s="389"/>
      <c r="I110" s="389"/>
      <c r="J110" s="389"/>
      <c r="K110" s="389"/>
      <c r="L110" s="389"/>
      <c r="M110" s="5"/>
      <c r="N110" s="3"/>
    </row>
    <row r="111" spans="1:14" ht="15.75">
      <c r="A111" s="21"/>
      <c r="B111" s="5"/>
      <c r="C111" s="5"/>
      <c r="D111" s="5"/>
      <c r="E111" s="5"/>
      <c r="F111" s="5"/>
      <c r="G111" s="5"/>
      <c r="H111" s="5"/>
      <c r="I111" s="5"/>
      <c r="J111" s="80"/>
      <c r="K111" s="5"/>
      <c r="L111" s="5"/>
      <c r="M111" s="5"/>
      <c r="N111" s="3"/>
    </row>
    <row r="112" spans="1:14" ht="15.75">
      <c r="A112" s="64" t="s">
        <v>72</v>
      </c>
      <c r="B112" s="395" t="s">
        <v>323</v>
      </c>
      <c r="C112" s="395"/>
      <c r="D112" s="395"/>
      <c r="E112" s="395"/>
      <c r="F112" s="395"/>
      <c r="G112" s="395"/>
      <c r="H112" s="395"/>
      <c r="I112" s="395"/>
      <c r="J112" s="395"/>
      <c r="K112" s="395"/>
      <c r="L112" s="395"/>
      <c r="M112" s="4"/>
      <c r="N112" s="3"/>
    </row>
    <row r="113" spans="1:14" ht="15.75" customHeight="1">
      <c r="A113" s="21"/>
      <c r="B113" s="4"/>
      <c r="C113" s="3"/>
      <c r="D113" s="3"/>
      <c r="E113" s="3"/>
      <c r="F113" s="3"/>
      <c r="G113" s="3"/>
      <c r="H113" s="3"/>
      <c r="I113" s="3"/>
      <c r="J113" s="12"/>
      <c r="K113" s="3"/>
      <c r="L113" s="3"/>
      <c r="M113" s="3"/>
      <c r="N113" s="3"/>
    </row>
    <row r="114" spans="1:14" ht="15.75" customHeight="1">
      <c r="A114" s="21"/>
      <c r="B114" s="389" t="s">
        <v>98</v>
      </c>
      <c r="C114" s="389"/>
      <c r="D114" s="389"/>
      <c r="E114" s="389"/>
      <c r="F114" s="389"/>
      <c r="G114" s="389"/>
      <c r="H114" s="389"/>
      <c r="I114" s="389"/>
      <c r="J114" s="389"/>
      <c r="K114" s="389"/>
      <c r="L114" s="389"/>
      <c r="M114" s="11"/>
      <c r="N114" s="3"/>
    </row>
    <row r="115" spans="1:14" ht="15.75">
      <c r="A115" s="21"/>
      <c r="B115" s="389"/>
      <c r="C115" s="389"/>
      <c r="D115" s="389"/>
      <c r="E115" s="389"/>
      <c r="F115" s="389"/>
      <c r="G115" s="389"/>
      <c r="H115" s="389"/>
      <c r="I115" s="389"/>
      <c r="J115" s="389"/>
      <c r="K115" s="389"/>
      <c r="L115" s="389"/>
      <c r="M115" s="11"/>
      <c r="N115" s="3"/>
    </row>
    <row r="116" spans="1:14" ht="15.75">
      <c r="A116" s="21"/>
      <c r="B116" s="3"/>
      <c r="C116" s="3"/>
      <c r="D116" s="3"/>
      <c r="E116" s="3"/>
      <c r="F116" s="3"/>
      <c r="G116" s="3"/>
      <c r="H116" s="3"/>
      <c r="I116" s="3"/>
      <c r="J116" s="12"/>
      <c r="K116" s="3"/>
      <c r="L116" s="12"/>
      <c r="M116" s="12"/>
      <c r="N116" s="3"/>
    </row>
    <row r="117" spans="1:14" ht="15.75" customHeight="1">
      <c r="A117" s="64" t="s">
        <v>73</v>
      </c>
      <c r="B117" s="395" t="s">
        <v>106</v>
      </c>
      <c r="C117" s="395"/>
      <c r="D117" s="395"/>
      <c r="E117" s="395"/>
      <c r="F117" s="395"/>
      <c r="G117" s="395"/>
      <c r="H117" s="395"/>
      <c r="I117" s="395"/>
      <c r="J117" s="395"/>
      <c r="K117" s="395"/>
      <c r="L117" s="395"/>
      <c r="M117" s="4"/>
      <c r="N117" s="3"/>
    </row>
    <row r="118" spans="1:14" ht="15.75">
      <c r="A118" s="21"/>
      <c r="B118" s="3"/>
      <c r="C118" s="3"/>
      <c r="D118" s="3"/>
      <c r="E118" s="3"/>
      <c r="F118" s="3"/>
      <c r="G118" s="3"/>
      <c r="H118" s="3"/>
      <c r="I118" s="3"/>
      <c r="J118" s="12"/>
      <c r="K118" s="3"/>
      <c r="L118" s="3"/>
      <c r="M118" s="12"/>
      <c r="N118" s="3"/>
    </row>
    <row r="119" spans="1:14" ht="15.75" customHeight="1">
      <c r="A119" s="21"/>
      <c r="B119" s="460" t="s">
        <v>384</v>
      </c>
      <c r="C119" s="460"/>
      <c r="D119" s="460"/>
      <c r="E119" s="460"/>
      <c r="F119" s="460"/>
      <c r="G119" s="460"/>
      <c r="H119" s="460"/>
      <c r="I119" s="460"/>
      <c r="J119" s="460"/>
      <c r="K119" s="460"/>
      <c r="L119" s="460"/>
      <c r="M119" s="88"/>
      <c r="N119" s="3"/>
    </row>
    <row r="120" spans="1:14" ht="24.75" customHeight="1">
      <c r="A120" s="21"/>
      <c r="B120" s="394" t="s">
        <v>383</v>
      </c>
      <c r="C120" s="394"/>
      <c r="D120" s="394"/>
      <c r="E120" s="394"/>
      <c r="F120" s="394"/>
      <c r="G120" s="394"/>
      <c r="H120" s="392" t="s">
        <v>42</v>
      </c>
      <c r="I120" s="397" t="s">
        <v>43</v>
      </c>
      <c r="J120" s="392" t="s">
        <v>44</v>
      </c>
      <c r="K120" s="392" t="s">
        <v>249</v>
      </c>
      <c r="L120" s="396" t="s">
        <v>107</v>
      </c>
      <c r="M120" s="17"/>
      <c r="N120" s="3"/>
    </row>
    <row r="121" spans="1:14" ht="15.75">
      <c r="A121" s="21"/>
      <c r="B121" s="394"/>
      <c r="C121" s="394"/>
      <c r="D121" s="394"/>
      <c r="E121" s="394"/>
      <c r="F121" s="394"/>
      <c r="G121" s="394"/>
      <c r="H121" s="392"/>
      <c r="I121" s="397"/>
      <c r="J121" s="392"/>
      <c r="K121" s="392"/>
      <c r="L121" s="396"/>
      <c r="M121" s="17"/>
      <c r="N121" s="3"/>
    </row>
    <row r="122" spans="1:14" ht="15.75">
      <c r="A122" s="21"/>
      <c r="B122" s="394"/>
      <c r="C122" s="394"/>
      <c r="D122" s="394"/>
      <c r="E122" s="394"/>
      <c r="F122" s="394"/>
      <c r="G122" s="394"/>
      <c r="H122" s="392"/>
      <c r="I122" s="397"/>
      <c r="J122" s="392"/>
      <c r="K122" s="392"/>
      <c r="L122" s="396"/>
      <c r="M122" s="17"/>
      <c r="N122" s="3"/>
    </row>
    <row r="123" spans="1:14" ht="15.75">
      <c r="A123" s="21"/>
      <c r="B123" s="459" t="s">
        <v>108</v>
      </c>
      <c r="C123" s="459"/>
      <c r="D123" s="459"/>
      <c r="E123" s="459"/>
      <c r="F123" s="459"/>
      <c r="G123" s="459"/>
      <c r="H123" s="144" t="s">
        <v>6</v>
      </c>
      <c r="I123" s="144" t="s">
        <v>6</v>
      </c>
      <c r="J123" s="193" t="s">
        <v>6</v>
      </c>
      <c r="K123" s="193" t="s">
        <v>6</v>
      </c>
      <c r="L123" s="193" t="s">
        <v>6</v>
      </c>
      <c r="M123" s="17"/>
      <c r="N123" s="3"/>
    </row>
    <row r="124" spans="1:14" ht="15.75">
      <c r="A124" s="21"/>
      <c r="B124" s="434" t="s">
        <v>109</v>
      </c>
      <c r="C124" s="434"/>
      <c r="D124" s="434"/>
      <c r="E124" s="434"/>
      <c r="F124" s="434"/>
      <c r="G124" s="434"/>
      <c r="H124" s="120">
        <v>10637</v>
      </c>
      <c r="I124" s="120">
        <v>2553</v>
      </c>
      <c r="J124" s="275" t="s">
        <v>122</v>
      </c>
      <c r="K124" s="275" t="s">
        <v>122</v>
      </c>
      <c r="L124" s="119">
        <f>SUM(F124:K124)</f>
        <v>13190</v>
      </c>
      <c r="M124" s="121"/>
      <c r="N124" s="3"/>
    </row>
    <row r="125" spans="1:14" ht="15.75">
      <c r="A125" s="21"/>
      <c r="B125" s="434" t="s">
        <v>110</v>
      </c>
      <c r="C125" s="434"/>
      <c r="D125" s="434"/>
      <c r="E125" s="434"/>
      <c r="F125" s="434"/>
      <c r="G125" s="434"/>
      <c r="H125" s="120">
        <v>703</v>
      </c>
      <c r="I125" s="120">
        <v>49</v>
      </c>
      <c r="J125" s="120">
        <v>905</v>
      </c>
      <c r="K125" s="119">
        <v>-1656</v>
      </c>
      <c r="L125" s="275" t="s">
        <v>122</v>
      </c>
      <c r="M125" s="121"/>
      <c r="N125" s="3"/>
    </row>
    <row r="126" spans="1:14" ht="16.5" thickBot="1">
      <c r="A126" s="21"/>
      <c r="B126" s="434" t="s">
        <v>111</v>
      </c>
      <c r="C126" s="434"/>
      <c r="D126" s="434"/>
      <c r="E126" s="434"/>
      <c r="F126" s="434"/>
      <c r="G126" s="437"/>
      <c r="H126" s="122">
        <f>SUM(H124:H125)</f>
        <v>11340</v>
      </c>
      <c r="I126" s="122">
        <f>SUM(I124:I125)</f>
        <v>2602</v>
      </c>
      <c r="J126" s="122">
        <f>SUM(J124:J125)</f>
        <v>905</v>
      </c>
      <c r="K126" s="122">
        <f>SUM(K124:K125)</f>
        <v>-1656</v>
      </c>
      <c r="L126" s="122">
        <f>SUM(L124:L125)</f>
        <v>13190</v>
      </c>
      <c r="M126" s="121"/>
      <c r="N126" s="3"/>
    </row>
    <row r="127" spans="1:14" ht="16.5" thickTop="1">
      <c r="A127" s="21"/>
      <c r="B127" s="118"/>
      <c r="C127" s="118"/>
      <c r="D127" s="118"/>
      <c r="E127" s="41"/>
      <c r="F127" s="118"/>
      <c r="H127" s="130"/>
      <c r="I127" s="130"/>
      <c r="J127" s="118"/>
      <c r="K127" s="120"/>
      <c r="L127" s="120"/>
      <c r="M127" s="121"/>
      <c r="N127" s="3"/>
    </row>
    <row r="128" spans="1:14" ht="15.75">
      <c r="A128" s="21"/>
      <c r="B128" s="393" t="s">
        <v>253</v>
      </c>
      <c r="C128" s="393"/>
      <c r="D128" s="393"/>
      <c r="E128" s="393"/>
      <c r="F128" s="393"/>
      <c r="G128" s="393"/>
      <c r="H128" s="118"/>
      <c r="I128" s="118"/>
      <c r="J128" s="118"/>
      <c r="K128" s="120"/>
      <c r="L128" s="120"/>
      <c r="M128" s="121"/>
      <c r="N128" s="3"/>
    </row>
    <row r="129" spans="1:14" ht="15.75">
      <c r="A129" s="21"/>
      <c r="B129" s="434" t="s">
        <v>252</v>
      </c>
      <c r="C129" s="434"/>
      <c r="D129" s="434"/>
      <c r="E129" s="434"/>
      <c r="F129" s="434"/>
      <c r="G129" s="434"/>
      <c r="H129" s="120">
        <v>2396</v>
      </c>
      <c r="I129" s="120">
        <v>392</v>
      </c>
      <c r="J129" s="120">
        <v>-1012</v>
      </c>
      <c r="K129" s="275" t="s">
        <v>122</v>
      </c>
      <c r="L129" s="119">
        <f>SUM(F129:K129)</f>
        <v>1776</v>
      </c>
      <c r="M129" s="121"/>
      <c r="N129" s="3"/>
    </row>
    <row r="130" spans="1:14" ht="15.75">
      <c r="A130" s="21"/>
      <c r="B130" s="434" t="s">
        <v>9</v>
      </c>
      <c r="C130" s="434"/>
      <c r="D130" s="434"/>
      <c r="E130" s="434"/>
      <c r="F130" s="434"/>
      <c r="G130" s="434"/>
      <c r="H130" s="120">
        <v>99</v>
      </c>
      <c r="I130" s="120">
        <v>12</v>
      </c>
      <c r="J130" s="120">
        <v>77</v>
      </c>
      <c r="K130" s="120">
        <v>-6</v>
      </c>
      <c r="L130" s="119">
        <f>SUM(F130:K130)</f>
        <v>182</v>
      </c>
      <c r="M130" s="121"/>
      <c r="N130" s="3"/>
    </row>
    <row r="131" spans="1:14" ht="15.75">
      <c r="A131" s="21"/>
      <c r="B131" s="434" t="s">
        <v>112</v>
      </c>
      <c r="C131" s="434"/>
      <c r="D131" s="434"/>
      <c r="E131" s="434"/>
      <c r="F131" s="434"/>
      <c r="G131" s="434"/>
      <c r="H131" s="120">
        <v>-23</v>
      </c>
      <c r="I131" s="275" t="s">
        <v>122</v>
      </c>
      <c r="J131" s="275" t="s">
        <v>122</v>
      </c>
      <c r="K131" s="120">
        <v>6</v>
      </c>
      <c r="L131" s="119">
        <f>SUM(F131:K131)</f>
        <v>-17</v>
      </c>
      <c r="M131" s="121"/>
      <c r="N131" s="3"/>
    </row>
    <row r="132" spans="1:14" ht="16.5" thickBot="1">
      <c r="A132" s="21"/>
      <c r="B132" s="434" t="s">
        <v>151</v>
      </c>
      <c r="C132" s="434"/>
      <c r="D132" s="434"/>
      <c r="E132" s="434"/>
      <c r="F132" s="434"/>
      <c r="G132" s="437"/>
      <c r="H132" s="122">
        <f>SUM(H129:H131)</f>
        <v>2472</v>
      </c>
      <c r="I132" s="122">
        <f>SUM(I129:I131)</f>
        <v>404</v>
      </c>
      <c r="J132" s="122">
        <f>SUM(J129:J131)</f>
        <v>-935</v>
      </c>
      <c r="K132" s="276" t="s">
        <v>122</v>
      </c>
      <c r="L132" s="124">
        <f>SUM(L129:L131)</f>
        <v>1941</v>
      </c>
      <c r="M132" s="121"/>
      <c r="N132" s="3"/>
    </row>
    <row r="133" spans="1:14" ht="16.5" thickTop="1">
      <c r="A133" s="21"/>
      <c r="B133" s="434" t="s">
        <v>12</v>
      </c>
      <c r="C133" s="434"/>
      <c r="D133" s="434"/>
      <c r="E133" s="434"/>
      <c r="F133" s="434"/>
      <c r="G133" s="434"/>
      <c r="H133" s="434"/>
      <c r="I133" s="434"/>
      <c r="J133" s="434"/>
      <c r="K133" s="437"/>
      <c r="L133" s="125">
        <f>'Comprehensive Income'!$I$31</f>
        <v>-734</v>
      </c>
      <c r="M133" s="121"/>
      <c r="N133" s="3"/>
    </row>
    <row r="134" spans="1:14" ht="15.75">
      <c r="A134" s="21"/>
      <c r="B134" s="434" t="s">
        <v>248</v>
      </c>
      <c r="C134" s="434"/>
      <c r="D134" s="434"/>
      <c r="E134" s="434"/>
      <c r="F134" s="434"/>
      <c r="G134" s="434"/>
      <c r="H134" s="434"/>
      <c r="I134" s="434"/>
      <c r="J134" s="434"/>
      <c r="K134" s="434"/>
      <c r="L134" s="120">
        <f>SUM(L132:L133)</f>
        <v>1207</v>
      </c>
      <c r="M134" s="121"/>
      <c r="N134" s="3"/>
    </row>
    <row r="135" spans="1:14" ht="15.75">
      <c r="A135" s="21"/>
      <c r="B135" s="434" t="s">
        <v>242</v>
      </c>
      <c r="C135" s="434"/>
      <c r="D135" s="434"/>
      <c r="E135" s="434"/>
      <c r="F135" s="434"/>
      <c r="G135" s="434"/>
      <c r="H135" s="434"/>
      <c r="I135" s="434"/>
      <c r="J135" s="434"/>
      <c r="K135" s="434"/>
      <c r="L135" s="120">
        <f>-'Comprehensive Income'!$I$44</f>
        <v>-55</v>
      </c>
      <c r="M135" s="121"/>
      <c r="N135" s="3"/>
    </row>
    <row r="136" spans="1:14" ht="16.5" thickBot="1">
      <c r="A136" s="21"/>
      <c r="B136" s="390" t="s">
        <v>262</v>
      </c>
      <c r="C136" s="390"/>
      <c r="D136" s="390"/>
      <c r="E136" s="390"/>
      <c r="F136" s="390"/>
      <c r="G136" s="390"/>
      <c r="H136" s="390"/>
      <c r="I136" s="390"/>
      <c r="J136" s="390"/>
      <c r="K136" s="391"/>
      <c r="L136" s="122">
        <f>SUM(L134:L135)</f>
        <v>1152</v>
      </c>
      <c r="M136" s="121"/>
      <c r="N136" s="3"/>
    </row>
    <row r="137" spans="1:14" ht="16.5" thickTop="1">
      <c r="A137" s="21"/>
      <c r="B137" s="263"/>
      <c r="C137" s="263"/>
      <c r="D137" s="263"/>
      <c r="E137" s="263"/>
      <c r="F137" s="263"/>
      <c r="G137" s="263"/>
      <c r="H137" s="263"/>
      <c r="I137" s="263"/>
      <c r="J137" s="263"/>
      <c r="K137" s="272"/>
      <c r="L137" s="120"/>
      <c r="M137" s="121"/>
      <c r="N137" s="3"/>
    </row>
    <row r="138" spans="1:14" ht="15.75">
      <c r="A138" s="64" t="s">
        <v>73</v>
      </c>
      <c r="B138" s="395" t="s">
        <v>324</v>
      </c>
      <c r="C138" s="395"/>
      <c r="D138" s="395"/>
      <c r="E138" s="395"/>
      <c r="F138" s="395"/>
      <c r="G138" s="395"/>
      <c r="H138" s="395"/>
      <c r="I138" s="395"/>
      <c r="J138" s="395"/>
      <c r="K138" s="395"/>
      <c r="L138" s="395"/>
      <c r="M138" s="121"/>
      <c r="N138" s="3"/>
    </row>
    <row r="139" spans="1:14" ht="24.75" customHeight="1">
      <c r="A139" s="21"/>
      <c r="B139" s="394" t="s">
        <v>385</v>
      </c>
      <c r="C139" s="394"/>
      <c r="D139" s="394"/>
      <c r="E139" s="394"/>
      <c r="F139" s="394"/>
      <c r="G139" s="394"/>
      <c r="H139" s="392" t="s">
        <v>42</v>
      </c>
      <c r="I139" s="397" t="s">
        <v>43</v>
      </c>
      <c r="J139" s="392" t="s">
        <v>44</v>
      </c>
      <c r="K139" s="392" t="s">
        <v>249</v>
      </c>
      <c r="L139" s="396" t="s">
        <v>107</v>
      </c>
      <c r="M139" s="17"/>
      <c r="N139" s="3"/>
    </row>
    <row r="140" spans="1:14" ht="15.75">
      <c r="A140" s="21"/>
      <c r="B140" s="394"/>
      <c r="C140" s="394"/>
      <c r="D140" s="394"/>
      <c r="E140" s="394"/>
      <c r="F140" s="394"/>
      <c r="G140" s="394"/>
      <c r="H140" s="392"/>
      <c r="I140" s="397"/>
      <c r="J140" s="392"/>
      <c r="K140" s="392"/>
      <c r="L140" s="396"/>
      <c r="M140" s="17"/>
      <c r="N140" s="3"/>
    </row>
    <row r="141" spans="1:14" ht="18" customHeight="1">
      <c r="A141" s="21"/>
      <c r="B141" s="394"/>
      <c r="C141" s="394"/>
      <c r="D141" s="394"/>
      <c r="E141" s="394"/>
      <c r="F141" s="394"/>
      <c r="G141" s="394"/>
      <c r="H141" s="392"/>
      <c r="I141" s="397"/>
      <c r="J141" s="392"/>
      <c r="K141" s="392"/>
      <c r="L141" s="396"/>
      <c r="M141" s="17"/>
      <c r="N141" s="3"/>
    </row>
    <row r="142" spans="1:14" ht="15.75">
      <c r="A142" s="21"/>
      <c r="B142" s="409" t="s">
        <v>108</v>
      </c>
      <c r="C142" s="409"/>
      <c r="D142" s="409"/>
      <c r="E142" s="409"/>
      <c r="F142" s="409"/>
      <c r="G142" s="387"/>
      <c r="H142" s="201" t="s">
        <v>6</v>
      </c>
      <c r="I142" s="201" t="s">
        <v>6</v>
      </c>
      <c r="J142" s="201" t="s">
        <v>6</v>
      </c>
      <c r="K142" s="201" t="s">
        <v>6</v>
      </c>
      <c r="L142" s="201" t="s">
        <v>6</v>
      </c>
      <c r="M142" s="17"/>
      <c r="N142" s="3"/>
    </row>
    <row r="143" spans="1:14" ht="15.75">
      <c r="A143" s="21"/>
      <c r="B143" s="434" t="s">
        <v>109</v>
      </c>
      <c r="C143" s="434"/>
      <c r="D143" s="434"/>
      <c r="E143" s="434"/>
      <c r="F143" s="434"/>
      <c r="G143" s="434"/>
      <c r="H143" s="120">
        <v>9734</v>
      </c>
      <c r="I143" s="120">
        <v>2357</v>
      </c>
      <c r="J143" s="275" t="s">
        <v>122</v>
      </c>
      <c r="K143" s="275" t="s">
        <v>122</v>
      </c>
      <c r="L143" s="119">
        <f>SUM(F143:K143)</f>
        <v>12091</v>
      </c>
      <c r="M143" s="17"/>
      <c r="N143" s="3"/>
    </row>
    <row r="144" spans="1:14" ht="15.75">
      <c r="A144" s="21"/>
      <c r="B144" s="434" t="s">
        <v>110</v>
      </c>
      <c r="C144" s="434"/>
      <c r="D144" s="434"/>
      <c r="E144" s="434"/>
      <c r="F144" s="434"/>
      <c r="G144" s="434"/>
      <c r="H144" s="120">
        <v>703</v>
      </c>
      <c r="I144" s="275">
        <v>3</v>
      </c>
      <c r="J144" s="120">
        <v>882</v>
      </c>
      <c r="K144" s="119">
        <v>-1588</v>
      </c>
      <c r="L144" s="119">
        <f>SUM(F144:K144)</f>
        <v>0</v>
      </c>
      <c r="M144" s="17"/>
      <c r="N144" s="3"/>
    </row>
    <row r="145" spans="1:14" ht="16.5" thickBot="1">
      <c r="A145" s="21"/>
      <c r="B145" s="434" t="s">
        <v>111</v>
      </c>
      <c r="C145" s="434"/>
      <c r="D145" s="434"/>
      <c r="E145" s="434"/>
      <c r="F145" s="434"/>
      <c r="G145" s="437"/>
      <c r="H145" s="122">
        <f>SUM(H143:H144)</f>
        <v>10437</v>
      </c>
      <c r="I145" s="122">
        <f>SUM(I143:I144)</f>
        <v>2360</v>
      </c>
      <c r="J145" s="122">
        <f>SUM(J143:J144)</f>
        <v>882</v>
      </c>
      <c r="K145" s="122">
        <f>SUM(K143:K144)</f>
        <v>-1588</v>
      </c>
      <c r="L145" s="122">
        <f>SUM(L143:L144)</f>
        <v>12091</v>
      </c>
      <c r="M145" s="17"/>
      <c r="N145" s="3"/>
    </row>
    <row r="146" spans="1:14" ht="10.5" customHeight="1" thickTop="1">
      <c r="A146" s="21"/>
      <c r="B146" s="118"/>
      <c r="C146" s="118"/>
      <c r="D146" s="118"/>
      <c r="E146" s="41"/>
      <c r="F146" s="118"/>
      <c r="H146" s="130"/>
      <c r="I146" s="130"/>
      <c r="J146" s="118"/>
      <c r="K146" s="120"/>
      <c r="L146" s="120"/>
      <c r="M146" s="17"/>
      <c r="N146" s="3"/>
    </row>
    <row r="147" spans="1:14" ht="15.75" customHeight="1">
      <c r="A147" s="21"/>
      <c r="B147" s="393" t="s">
        <v>253</v>
      </c>
      <c r="C147" s="393"/>
      <c r="D147" s="393"/>
      <c r="E147" s="393"/>
      <c r="F147" s="393"/>
      <c r="G147" s="393"/>
      <c r="H147" s="118"/>
      <c r="I147" s="118"/>
      <c r="J147" s="118"/>
      <c r="K147" s="123"/>
      <c r="L147" s="120"/>
      <c r="M147" s="17"/>
      <c r="N147" s="3"/>
    </row>
    <row r="148" spans="1:14" ht="15.75" customHeight="1">
      <c r="A148" s="21"/>
      <c r="B148" s="434" t="s">
        <v>252</v>
      </c>
      <c r="C148" s="434"/>
      <c r="D148" s="434"/>
      <c r="E148" s="434"/>
      <c r="F148" s="434"/>
      <c r="G148" s="434"/>
      <c r="H148" s="120">
        <v>1486</v>
      </c>
      <c r="I148" s="120">
        <v>275</v>
      </c>
      <c r="J148" s="120">
        <v>-111</v>
      </c>
      <c r="K148" s="275" t="s">
        <v>122</v>
      </c>
      <c r="L148" s="119">
        <f>SUM(F148:K148)</f>
        <v>1650</v>
      </c>
      <c r="M148" s="17"/>
      <c r="N148" s="3"/>
    </row>
    <row r="149" spans="1:14" ht="15.75">
      <c r="A149" s="21"/>
      <c r="B149" s="434" t="s">
        <v>9</v>
      </c>
      <c r="C149" s="434"/>
      <c r="D149" s="434"/>
      <c r="E149" s="434"/>
      <c r="F149" s="434"/>
      <c r="G149" s="434"/>
      <c r="H149" s="120">
        <v>107</v>
      </c>
      <c r="I149" s="120">
        <v>13</v>
      </c>
      <c r="J149" s="120">
        <v>15</v>
      </c>
      <c r="K149" s="120">
        <v>-3</v>
      </c>
      <c r="L149" s="119">
        <f>SUM(F149:K149)</f>
        <v>132</v>
      </c>
      <c r="M149" s="17"/>
      <c r="N149" s="3"/>
    </row>
    <row r="150" spans="1:14" ht="15.75">
      <c r="A150" s="21"/>
      <c r="B150" s="434" t="s">
        <v>112</v>
      </c>
      <c r="C150" s="434"/>
      <c r="D150" s="434"/>
      <c r="E150" s="434"/>
      <c r="F150" s="434"/>
      <c r="G150" s="434"/>
      <c r="H150" s="120">
        <v>-30</v>
      </c>
      <c r="I150" s="275">
        <v>-1</v>
      </c>
      <c r="J150" s="275" t="s">
        <v>122</v>
      </c>
      <c r="K150" s="120">
        <v>3</v>
      </c>
      <c r="L150" s="119">
        <f>SUM(F150:K150)</f>
        <v>-28</v>
      </c>
      <c r="M150" s="17"/>
      <c r="N150" s="3"/>
    </row>
    <row r="151" spans="1:14" ht="16.5" thickBot="1">
      <c r="A151" s="21"/>
      <c r="B151" s="434" t="s">
        <v>151</v>
      </c>
      <c r="C151" s="434"/>
      <c r="D151" s="434"/>
      <c r="E151" s="434"/>
      <c r="F151" s="434"/>
      <c r="G151" s="437"/>
      <c r="H151" s="122">
        <f>SUM(H148:H150)</f>
        <v>1563</v>
      </c>
      <c r="I151" s="122">
        <f>SUM(I148:I150)</f>
        <v>287</v>
      </c>
      <c r="J151" s="122">
        <f>SUM(J148:J150)</f>
        <v>-96</v>
      </c>
      <c r="K151" s="276" t="s">
        <v>122</v>
      </c>
      <c r="L151" s="124">
        <f>SUM(L148:L150)</f>
        <v>1754</v>
      </c>
      <c r="M151" s="17"/>
      <c r="N151" s="3"/>
    </row>
    <row r="152" spans="1:14" ht="16.5" thickTop="1">
      <c r="A152" s="21"/>
      <c r="B152" s="434" t="s">
        <v>12</v>
      </c>
      <c r="C152" s="434"/>
      <c r="D152" s="434"/>
      <c r="E152" s="434"/>
      <c r="F152" s="434"/>
      <c r="G152" s="434"/>
      <c r="H152" s="434"/>
      <c r="I152" s="434"/>
      <c r="J152" s="434"/>
      <c r="K152" s="437"/>
      <c r="L152" s="125">
        <v>-540</v>
      </c>
      <c r="M152" s="17"/>
      <c r="N152" s="3"/>
    </row>
    <row r="153" spans="1:14" ht="15.75">
      <c r="A153" s="21"/>
      <c r="B153" s="434" t="s">
        <v>248</v>
      </c>
      <c r="C153" s="434"/>
      <c r="D153" s="434"/>
      <c r="E153" s="434"/>
      <c r="F153" s="434"/>
      <c r="G153" s="434"/>
      <c r="H153" s="434"/>
      <c r="I153" s="434"/>
      <c r="J153" s="434"/>
      <c r="K153" s="434"/>
      <c r="L153" s="120">
        <f>SUM(L151:L152)</f>
        <v>1214</v>
      </c>
      <c r="M153" s="17"/>
      <c r="N153" s="3"/>
    </row>
    <row r="154" spans="1:14" ht="15.75">
      <c r="A154" s="21"/>
      <c r="B154" s="434" t="s">
        <v>242</v>
      </c>
      <c r="C154" s="434"/>
      <c r="D154" s="434"/>
      <c r="E154" s="434"/>
      <c r="F154" s="434"/>
      <c r="G154" s="434"/>
      <c r="H154" s="434"/>
      <c r="I154" s="434"/>
      <c r="J154" s="434"/>
      <c r="K154" s="434"/>
      <c r="L154" s="120">
        <v>29</v>
      </c>
      <c r="M154" s="17"/>
      <c r="N154" s="3"/>
    </row>
    <row r="155" spans="1:14" ht="16.5" customHeight="1" thickBot="1">
      <c r="A155" s="21"/>
      <c r="B155" s="390" t="s">
        <v>262</v>
      </c>
      <c r="C155" s="390"/>
      <c r="D155" s="390"/>
      <c r="E155" s="390"/>
      <c r="F155" s="390"/>
      <c r="G155" s="390"/>
      <c r="H155" s="390"/>
      <c r="I155" s="390"/>
      <c r="J155" s="390"/>
      <c r="K155" s="391"/>
      <c r="L155" s="122">
        <f>SUM(L153:L154)</f>
        <v>1243</v>
      </c>
      <c r="M155" s="17"/>
      <c r="N155" s="3"/>
    </row>
    <row r="156" spans="1:13" ht="12.75" customHeight="1" thickTop="1">
      <c r="A156" s="21"/>
      <c r="C156" s="76"/>
      <c r="D156" s="76"/>
      <c r="E156" s="76"/>
      <c r="F156" s="76"/>
      <c r="G156" s="76"/>
      <c r="H156" s="76"/>
      <c r="I156" s="76"/>
      <c r="J156" s="76"/>
      <c r="K156" s="76"/>
      <c r="L156" s="76"/>
      <c r="M156" s="76"/>
    </row>
    <row r="157" spans="1:13" ht="15.75">
      <c r="A157" s="64" t="s">
        <v>201</v>
      </c>
      <c r="B157" s="395" t="s">
        <v>45</v>
      </c>
      <c r="C157" s="395"/>
      <c r="D157" s="395"/>
      <c r="E157" s="395"/>
      <c r="F157" s="395"/>
      <c r="G157" s="395"/>
      <c r="H157" s="395"/>
      <c r="I157" s="395"/>
      <c r="J157" s="395"/>
      <c r="K157" s="395"/>
      <c r="L157" s="395"/>
      <c r="M157" s="76"/>
    </row>
    <row r="158" spans="1:13" ht="13.5" customHeight="1">
      <c r="A158" s="21"/>
      <c r="B158" s="4"/>
      <c r="C158" s="3"/>
      <c r="D158" s="3"/>
      <c r="E158" s="3"/>
      <c r="F158" s="3"/>
      <c r="G158" s="3"/>
      <c r="H158" s="3"/>
      <c r="I158" s="3"/>
      <c r="J158" s="12"/>
      <c r="K158" s="3"/>
      <c r="L158" s="18"/>
      <c r="M158" s="76"/>
    </row>
    <row r="159" spans="1:13" ht="15.75" customHeight="1">
      <c r="A159" s="21"/>
      <c r="B159" s="389" t="s">
        <v>192</v>
      </c>
      <c r="C159" s="389"/>
      <c r="D159" s="389"/>
      <c r="E159" s="389"/>
      <c r="F159" s="389"/>
      <c r="G159" s="389"/>
      <c r="H159" s="389"/>
      <c r="I159" s="389"/>
      <c r="J159" s="389"/>
      <c r="K159" s="389"/>
      <c r="L159" s="389"/>
      <c r="M159" s="76"/>
    </row>
    <row r="160" spans="1:13" ht="12.75" customHeight="1">
      <c r="A160" s="21"/>
      <c r="C160" s="76"/>
      <c r="D160" s="76"/>
      <c r="E160" s="76"/>
      <c r="F160" s="76"/>
      <c r="G160" s="76"/>
      <c r="H160" s="76"/>
      <c r="I160" s="76"/>
      <c r="J160" s="76"/>
      <c r="K160" s="76"/>
      <c r="L160" s="76"/>
      <c r="M160" s="76"/>
    </row>
    <row r="161" spans="1:13" ht="15.75">
      <c r="A161" s="64" t="s">
        <v>202</v>
      </c>
      <c r="B161" s="395" t="s">
        <v>321</v>
      </c>
      <c r="C161" s="395"/>
      <c r="D161" s="395"/>
      <c r="E161" s="395"/>
      <c r="F161" s="395"/>
      <c r="G161" s="395"/>
      <c r="H161" s="395"/>
      <c r="I161" s="395"/>
      <c r="J161" s="395"/>
      <c r="K161" s="395"/>
      <c r="L161" s="395"/>
      <c r="M161" s="76"/>
    </row>
    <row r="162" spans="1:13" ht="12.75" customHeight="1">
      <c r="A162" s="64"/>
      <c r="B162" s="4"/>
      <c r="C162" s="3"/>
      <c r="D162" s="3"/>
      <c r="E162" s="3"/>
      <c r="F162" s="3"/>
      <c r="G162" s="3"/>
      <c r="H162" s="3"/>
      <c r="I162" s="3"/>
      <c r="J162" s="12"/>
      <c r="K162" s="3"/>
      <c r="L162" s="3"/>
      <c r="M162" s="76"/>
    </row>
    <row r="163" spans="1:13" ht="15.75">
      <c r="A163" s="64"/>
      <c r="B163" s="389" t="s">
        <v>2</v>
      </c>
      <c r="C163" s="389"/>
      <c r="D163" s="389"/>
      <c r="E163" s="389"/>
      <c r="F163" s="389"/>
      <c r="G163" s="389"/>
      <c r="H163" s="389"/>
      <c r="I163" s="389"/>
      <c r="J163" s="389"/>
      <c r="K163" s="389"/>
      <c r="L163" s="389"/>
      <c r="M163" s="76"/>
    </row>
    <row r="164" spans="1:13" ht="15.75">
      <c r="A164" s="21"/>
      <c r="B164" s="389"/>
      <c r="C164" s="389"/>
      <c r="D164" s="389"/>
      <c r="E164" s="389"/>
      <c r="F164" s="389"/>
      <c r="G164" s="389"/>
      <c r="H164" s="389"/>
      <c r="I164" s="389"/>
      <c r="J164" s="389"/>
      <c r="K164" s="389"/>
      <c r="L164" s="389"/>
      <c r="M164" s="76"/>
    </row>
    <row r="165" spans="1:13" ht="12.75" customHeight="1">
      <c r="A165" s="21"/>
      <c r="C165" s="76"/>
      <c r="D165" s="76"/>
      <c r="E165" s="76"/>
      <c r="F165" s="76"/>
      <c r="G165" s="76"/>
      <c r="H165" s="76"/>
      <c r="I165" s="76"/>
      <c r="J165" s="76"/>
      <c r="K165" s="76"/>
      <c r="L165" s="76"/>
      <c r="M165" s="76"/>
    </row>
    <row r="166" spans="1:13" ht="15.75">
      <c r="A166" s="21" t="s">
        <v>203</v>
      </c>
      <c r="B166" s="395" t="s">
        <v>46</v>
      </c>
      <c r="C166" s="395"/>
      <c r="D166" s="395"/>
      <c r="E166" s="395"/>
      <c r="F166" s="395"/>
      <c r="G166" s="395"/>
      <c r="H166" s="395"/>
      <c r="I166" s="395"/>
      <c r="J166" s="395"/>
      <c r="K166" s="395"/>
      <c r="L166" s="395"/>
      <c r="M166" s="76"/>
    </row>
    <row r="167" spans="1:13" ht="12.75" customHeight="1">
      <c r="A167" s="21"/>
      <c r="B167" s="4"/>
      <c r="C167" s="3"/>
      <c r="D167" s="3"/>
      <c r="E167" s="3"/>
      <c r="F167" s="3"/>
      <c r="G167" s="3"/>
      <c r="H167" s="3"/>
      <c r="I167" s="3"/>
      <c r="J167" s="12"/>
      <c r="K167" s="3"/>
      <c r="L167" s="3"/>
      <c r="M167" s="76"/>
    </row>
    <row r="168" spans="1:13" ht="15.75">
      <c r="A168" s="21"/>
      <c r="B168" s="390" t="s">
        <v>347</v>
      </c>
      <c r="C168" s="466"/>
      <c r="D168" s="466"/>
      <c r="E168" s="466"/>
      <c r="F168" s="466"/>
      <c r="G168" s="466"/>
      <c r="H168" s="466"/>
      <c r="I168" s="466"/>
      <c r="J168" s="466"/>
      <c r="K168" s="466"/>
      <c r="L168" s="466"/>
      <c r="M168" s="76"/>
    </row>
    <row r="169" spans="1:13" ht="12.75" customHeight="1">
      <c r="A169" s="21"/>
      <c r="C169" s="76"/>
      <c r="D169" s="76"/>
      <c r="E169" s="76"/>
      <c r="F169" s="76"/>
      <c r="G169" s="76"/>
      <c r="H169" s="76"/>
      <c r="I169" s="76"/>
      <c r="J169" s="76"/>
      <c r="K169" s="76"/>
      <c r="L169" s="76"/>
      <c r="M169" s="76"/>
    </row>
    <row r="170" spans="1:13" ht="15.75">
      <c r="A170" s="21" t="s">
        <v>204</v>
      </c>
      <c r="B170" s="402" t="s">
        <v>113</v>
      </c>
      <c r="C170" s="402"/>
      <c r="D170" s="402"/>
      <c r="E170" s="402"/>
      <c r="F170" s="402"/>
      <c r="G170" s="402"/>
      <c r="H170" s="402"/>
      <c r="I170" s="402"/>
      <c r="J170" s="402"/>
      <c r="K170" s="402"/>
      <c r="L170" s="402"/>
      <c r="M170" s="76"/>
    </row>
    <row r="171" spans="1:13" ht="12.75" customHeight="1">
      <c r="A171" s="21"/>
      <c r="B171" s="23"/>
      <c r="C171" s="76"/>
      <c r="D171" s="76"/>
      <c r="E171" s="76"/>
      <c r="F171" s="76"/>
      <c r="G171" s="76"/>
      <c r="H171" s="76"/>
      <c r="I171" s="76"/>
      <c r="J171" s="76"/>
      <c r="K171" s="76"/>
      <c r="L171" s="76"/>
      <c r="M171" s="76"/>
    </row>
    <row r="172" spans="1:13" ht="15.75">
      <c r="A172" s="21"/>
      <c r="B172" s="38" t="s">
        <v>39</v>
      </c>
      <c r="C172" s="398" t="s">
        <v>392</v>
      </c>
      <c r="D172" s="398"/>
      <c r="E172" s="398"/>
      <c r="F172" s="398"/>
      <c r="G172" s="398"/>
      <c r="H172" s="398"/>
      <c r="I172" s="398"/>
      <c r="J172" s="398"/>
      <c r="K172" s="398"/>
      <c r="L172" s="398"/>
      <c r="M172" s="76"/>
    </row>
    <row r="173" spans="1:13" ht="15.75">
      <c r="A173" s="21"/>
      <c r="B173" s="38"/>
      <c r="C173" s="398"/>
      <c r="D173" s="398"/>
      <c r="E173" s="398"/>
      <c r="F173" s="398"/>
      <c r="G173" s="398"/>
      <c r="H173" s="398"/>
      <c r="I173" s="398"/>
      <c r="J173" s="398"/>
      <c r="K173" s="398"/>
      <c r="L173" s="398"/>
      <c r="M173" s="76"/>
    </row>
    <row r="174" spans="1:13" ht="12.75" customHeight="1">
      <c r="A174" s="21"/>
      <c r="B174" s="38"/>
      <c r="C174" s="134"/>
      <c r="D174" s="134"/>
      <c r="E174" s="134"/>
      <c r="F174" s="134"/>
      <c r="G174" s="134"/>
      <c r="H174" s="134"/>
      <c r="I174" s="134"/>
      <c r="J174" s="134"/>
      <c r="K174" s="134"/>
      <c r="L174" s="134"/>
      <c r="M174" s="76"/>
    </row>
    <row r="175" spans="1:13" ht="15.75">
      <c r="A175" s="21"/>
      <c r="B175" s="38" t="s">
        <v>41</v>
      </c>
      <c r="C175" s="452" t="s">
        <v>114</v>
      </c>
      <c r="D175" s="452"/>
      <c r="E175" s="452"/>
      <c r="F175" s="452"/>
      <c r="G175" s="452"/>
      <c r="H175" s="452"/>
      <c r="I175" s="452"/>
      <c r="J175" s="452"/>
      <c r="K175" s="452"/>
      <c r="L175" s="452"/>
      <c r="M175" s="76"/>
    </row>
    <row r="176" spans="1:13" ht="15.75">
      <c r="A176" s="21"/>
      <c r="C176" s="452"/>
      <c r="D176" s="452"/>
      <c r="E176" s="452"/>
      <c r="F176" s="452"/>
      <c r="G176" s="452"/>
      <c r="H176" s="452"/>
      <c r="I176" s="452"/>
      <c r="J176" s="452"/>
      <c r="K176" s="452"/>
      <c r="L176" s="452"/>
      <c r="M176" s="76"/>
    </row>
    <row r="177" spans="1:13" ht="12.75" customHeight="1">
      <c r="A177" s="21"/>
      <c r="C177" s="76"/>
      <c r="D177" s="76"/>
      <c r="E177" s="76"/>
      <c r="F177" s="76"/>
      <c r="G177" s="76"/>
      <c r="H177" s="76"/>
      <c r="I177" s="76"/>
      <c r="J177" s="76"/>
      <c r="K177" s="76"/>
      <c r="L177" s="76"/>
      <c r="M177" s="76"/>
    </row>
    <row r="178" spans="1:13" ht="15.75">
      <c r="A178" s="64" t="s">
        <v>205</v>
      </c>
      <c r="B178" s="402" t="s">
        <v>115</v>
      </c>
      <c r="C178" s="402"/>
      <c r="D178" s="402"/>
      <c r="E178" s="402"/>
      <c r="F178" s="402"/>
      <c r="G178" s="402"/>
      <c r="H178" s="402"/>
      <c r="I178" s="402"/>
      <c r="J178" s="402"/>
      <c r="K178" s="402"/>
      <c r="L178" s="402"/>
      <c r="M178" s="76"/>
    </row>
    <row r="179" spans="1:13" ht="12.75" customHeight="1">
      <c r="A179" s="21"/>
      <c r="C179" s="13"/>
      <c r="D179" s="13"/>
      <c r="E179" s="13"/>
      <c r="F179" s="13"/>
      <c r="G179" s="13"/>
      <c r="H179" s="13"/>
      <c r="I179" s="13"/>
      <c r="J179" s="13"/>
      <c r="K179" s="13"/>
      <c r="L179" s="13"/>
      <c r="M179" s="76"/>
    </row>
    <row r="180" spans="1:13" ht="15.75">
      <c r="A180" s="21"/>
      <c r="B180" s="398" t="s">
        <v>197</v>
      </c>
      <c r="C180" s="398"/>
      <c r="D180" s="398"/>
      <c r="E180" s="398"/>
      <c r="F180" s="398"/>
      <c r="G180" s="398"/>
      <c r="H180" s="398"/>
      <c r="I180" s="398"/>
      <c r="J180" s="398"/>
      <c r="K180" s="398"/>
      <c r="L180" s="398"/>
      <c r="M180" s="76"/>
    </row>
    <row r="181" spans="1:13" ht="12.75" customHeight="1">
      <c r="A181" s="21"/>
      <c r="C181" s="76"/>
      <c r="D181" s="76"/>
      <c r="E181" s="76"/>
      <c r="F181" s="76"/>
      <c r="G181" s="76"/>
      <c r="H181" s="76"/>
      <c r="I181" s="76"/>
      <c r="J181" s="76"/>
      <c r="K181" s="76"/>
      <c r="L181" s="76"/>
      <c r="M181" s="76"/>
    </row>
    <row r="182" spans="1:13" ht="15.75">
      <c r="A182" s="64" t="s">
        <v>206</v>
      </c>
      <c r="B182" s="395" t="s">
        <v>47</v>
      </c>
      <c r="C182" s="395"/>
      <c r="D182" s="395"/>
      <c r="E182" s="395"/>
      <c r="F182" s="395"/>
      <c r="G182" s="395"/>
      <c r="H182" s="395"/>
      <c r="I182" s="395"/>
      <c r="J182" s="395"/>
      <c r="K182" s="395"/>
      <c r="L182" s="395"/>
      <c r="M182" s="4"/>
    </row>
    <row r="183" spans="1:13" ht="12.75" customHeight="1">
      <c r="A183" s="21"/>
      <c r="B183" s="4"/>
      <c r="C183" s="3"/>
      <c r="D183" s="3"/>
      <c r="E183" s="3"/>
      <c r="F183" s="3"/>
      <c r="G183" s="3"/>
      <c r="H183" s="3"/>
      <c r="I183" s="3"/>
      <c r="J183" s="12"/>
      <c r="K183" s="3"/>
      <c r="L183" s="19"/>
      <c r="M183" s="3"/>
    </row>
    <row r="184" spans="1:13" s="23" customFormat="1" ht="15.75" customHeight="1">
      <c r="A184" s="21"/>
      <c r="B184" s="389" t="s">
        <v>367</v>
      </c>
      <c r="C184" s="389"/>
      <c r="D184" s="389"/>
      <c r="E184" s="389"/>
      <c r="F184" s="389"/>
      <c r="G184" s="389"/>
      <c r="H184" s="389"/>
      <c r="I184" s="389"/>
      <c r="J184" s="389"/>
      <c r="K184" s="389"/>
      <c r="L184" s="389"/>
      <c r="M184" s="11"/>
    </row>
    <row r="185" spans="1:12" ht="15.75">
      <c r="A185" s="21"/>
      <c r="B185" s="5"/>
      <c r="C185" s="5"/>
      <c r="D185" s="5"/>
      <c r="E185" s="5"/>
      <c r="F185" s="5"/>
      <c r="G185" s="5"/>
      <c r="H185" s="5"/>
      <c r="I185" s="249" t="s">
        <v>376</v>
      </c>
      <c r="J185" s="2"/>
      <c r="K185" s="236" t="s">
        <v>386</v>
      </c>
      <c r="L185" s="228"/>
    </row>
    <row r="186" spans="1:12" ht="15.75">
      <c r="A186" s="21"/>
      <c r="B186" s="5"/>
      <c r="C186" s="5"/>
      <c r="D186" s="5"/>
      <c r="E186" s="5"/>
      <c r="F186" s="5"/>
      <c r="G186" s="5"/>
      <c r="H186" s="5"/>
      <c r="I186" s="249" t="s">
        <v>60</v>
      </c>
      <c r="J186" s="2"/>
      <c r="K186" s="236" t="s">
        <v>61</v>
      </c>
      <c r="L186" s="228"/>
    </row>
    <row r="187" spans="1:12" ht="15.75">
      <c r="A187" s="21"/>
      <c r="B187" s="3"/>
      <c r="C187" s="3"/>
      <c r="D187" s="3"/>
      <c r="E187" s="3"/>
      <c r="F187" s="3"/>
      <c r="G187" s="3"/>
      <c r="H187" s="3"/>
      <c r="I187" s="239" t="s">
        <v>48</v>
      </c>
      <c r="J187" s="2"/>
      <c r="K187" s="143" t="s">
        <v>6</v>
      </c>
      <c r="L187" s="18"/>
    </row>
    <row r="188" spans="1:12" s="23" customFormat="1" ht="15.75" customHeight="1">
      <c r="A188" s="21"/>
      <c r="B188" s="389" t="s">
        <v>52</v>
      </c>
      <c r="C188" s="389"/>
      <c r="D188" s="389"/>
      <c r="E188" s="389"/>
      <c r="F188" s="389"/>
      <c r="G188" s="389"/>
      <c r="H188" s="389"/>
      <c r="I188" s="454">
        <v>147</v>
      </c>
      <c r="J188" s="153"/>
      <c r="K188" s="455">
        <v>147</v>
      </c>
      <c r="L188" s="453"/>
    </row>
    <row r="189" spans="1:12" ht="15.75">
      <c r="A189" s="21"/>
      <c r="B189" s="389"/>
      <c r="C189" s="389"/>
      <c r="D189" s="389"/>
      <c r="E189" s="389"/>
      <c r="F189" s="389"/>
      <c r="G189" s="389"/>
      <c r="H189" s="389"/>
      <c r="I189" s="454"/>
      <c r="J189" s="129"/>
      <c r="K189" s="455"/>
      <c r="L189" s="453"/>
    </row>
    <row r="190" spans="1:12" ht="15.75">
      <c r="A190" s="94"/>
      <c r="B190" s="389" t="s">
        <v>53</v>
      </c>
      <c r="C190" s="389"/>
      <c r="D190" s="389"/>
      <c r="E190" s="389"/>
      <c r="F190" s="389"/>
      <c r="G190" s="389"/>
      <c r="H190" s="389"/>
      <c r="I190" s="454">
        <v>16410</v>
      </c>
      <c r="J190" s="129"/>
      <c r="K190" s="455">
        <v>16410</v>
      </c>
      <c r="L190" s="453"/>
    </row>
    <row r="191" spans="1:12" ht="15.75">
      <c r="A191" s="94"/>
      <c r="B191" s="389"/>
      <c r="C191" s="389"/>
      <c r="D191" s="389"/>
      <c r="E191" s="389"/>
      <c r="F191" s="389"/>
      <c r="G191" s="389"/>
      <c r="H191" s="389"/>
      <c r="I191" s="457"/>
      <c r="J191" s="129"/>
      <c r="K191" s="456"/>
      <c r="L191" s="453"/>
    </row>
    <row r="192" spans="1:12" ht="16.5" thickBot="1">
      <c r="A192" s="94"/>
      <c r="B192" s="3"/>
      <c r="C192" s="3"/>
      <c r="D192" s="3"/>
      <c r="E192" s="3"/>
      <c r="F192" s="3"/>
      <c r="G192" s="3"/>
      <c r="H192" s="3"/>
      <c r="I192" s="154">
        <v>16557</v>
      </c>
      <c r="J192" s="129"/>
      <c r="K192" s="227">
        <v>16557</v>
      </c>
      <c r="L192" s="55"/>
    </row>
    <row r="193" spans="1:12" ht="12.75" customHeight="1" thickTop="1">
      <c r="A193" s="94"/>
      <c r="B193" s="3"/>
      <c r="C193" s="3"/>
      <c r="D193" s="3"/>
      <c r="E193" s="3"/>
      <c r="F193" s="3"/>
      <c r="G193" s="3"/>
      <c r="H193" s="3"/>
      <c r="I193" s="270"/>
      <c r="J193" s="129"/>
      <c r="K193" s="271"/>
      <c r="L193" s="55"/>
    </row>
    <row r="194" spans="1:12" ht="15.75">
      <c r="A194" s="64" t="s">
        <v>207</v>
      </c>
      <c r="B194" s="402" t="s">
        <v>85</v>
      </c>
      <c r="C194" s="402"/>
      <c r="D194" s="402"/>
      <c r="E194" s="402"/>
      <c r="F194" s="402"/>
      <c r="G194" s="402"/>
      <c r="H194" s="402"/>
      <c r="I194" s="402"/>
      <c r="J194" s="402"/>
      <c r="K194" s="402"/>
      <c r="L194" s="402"/>
    </row>
    <row r="195" ht="12.75" customHeight="1">
      <c r="A195" s="94"/>
    </row>
    <row r="196" spans="1:12" ht="15.75">
      <c r="A196" s="94"/>
      <c r="B196" s="415" t="s">
        <v>116</v>
      </c>
      <c r="C196" s="415"/>
      <c r="D196" s="415"/>
      <c r="E196" s="415"/>
      <c r="F196" s="415"/>
      <c r="G196" s="415"/>
      <c r="H196" s="415"/>
      <c r="I196" s="415"/>
      <c r="J196" s="415"/>
      <c r="K196" s="415"/>
      <c r="L196" s="415"/>
    </row>
    <row r="197" spans="1:10" ht="12.75" customHeight="1">
      <c r="A197" s="38"/>
      <c r="J197" s="2"/>
    </row>
    <row r="198" spans="1:13" ht="15.75">
      <c r="A198" s="64" t="s">
        <v>208</v>
      </c>
      <c r="B198" s="402" t="s">
        <v>209</v>
      </c>
      <c r="C198" s="402"/>
      <c r="D198" s="402"/>
      <c r="E198" s="402"/>
      <c r="F198" s="402"/>
      <c r="G198" s="402"/>
      <c r="H198" s="402"/>
      <c r="I198" s="402"/>
      <c r="J198" s="402"/>
      <c r="K198" s="402"/>
      <c r="L198" s="402"/>
      <c r="M198" s="261"/>
    </row>
    <row r="199" spans="1:13" ht="12.75" customHeight="1">
      <c r="A199" s="64"/>
      <c r="B199" s="135"/>
      <c r="C199" s="135"/>
      <c r="D199" s="135"/>
      <c r="E199" s="135"/>
      <c r="F199" s="135"/>
      <c r="G199" s="135"/>
      <c r="H199" s="135"/>
      <c r="I199" s="273" t="s">
        <v>303</v>
      </c>
      <c r="J199" s="135"/>
      <c r="K199" s="202" t="s">
        <v>325</v>
      </c>
      <c r="L199" s="135"/>
      <c r="M199" s="135"/>
    </row>
    <row r="200" spans="1:13" ht="15.75" customHeight="1">
      <c r="A200" s="64"/>
      <c r="B200" s="415" t="s">
        <v>117</v>
      </c>
      <c r="C200" s="415"/>
      <c r="D200" s="415"/>
      <c r="E200" s="415"/>
      <c r="F200" s="415"/>
      <c r="G200" s="415"/>
      <c r="H200" s="135"/>
      <c r="I200" s="274" t="s">
        <v>304</v>
      </c>
      <c r="J200" s="135"/>
      <c r="K200" s="202" t="s">
        <v>326</v>
      </c>
      <c r="L200" s="135"/>
      <c r="M200" s="135"/>
    </row>
    <row r="201" spans="1:11" ht="15.75">
      <c r="A201" s="94"/>
      <c r="I201" s="250" t="s">
        <v>376</v>
      </c>
      <c r="J201" s="2"/>
      <c r="K201" s="193" t="s">
        <v>376</v>
      </c>
    </row>
    <row r="202" spans="1:11" ht="15.75">
      <c r="A202" s="94"/>
      <c r="I202" s="202" t="s">
        <v>6</v>
      </c>
      <c r="J202" s="2"/>
      <c r="K202" s="202" t="s">
        <v>6</v>
      </c>
    </row>
    <row r="203" spans="1:11" ht="16.5" thickBot="1">
      <c r="A203" s="94"/>
      <c r="B203" s="415" t="s">
        <v>118</v>
      </c>
      <c r="C203" s="415"/>
      <c r="D203" s="415"/>
      <c r="E203" s="415"/>
      <c r="F203" s="415"/>
      <c r="G203" s="415"/>
      <c r="H203" s="467"/>
      <c r="I203" s="83">
        <f>+K203-603</f>
        <v>302</v>
      </c>
      <c r="J203" s="2"/>
      <c r="K203" s="28">
        <v>905</v>
      </c>
    </row>
    <row r="204" spans="1:10" ht="12.75" customHeight="1" thickTop="1">
      <c r="A204" s="94"/>
      <c r="I204" s="78"/>
      <c r="J204" s="2"/>
    </row>
    <row r="205" spans="1:11" ht="16.5" thickBot="1">
      <c r="A205" s="94"/>
      <c r="B205" s="415" t="s">
        <v>95</v>
      </c>
      <c r="C205" s="415"/>
      <c r="D205" s="415"/>
      <c r="E205" s="415"/>
      <c r="F205" s="415"/>
      <c r="G205" s="415"/>
      <c r="H205" s="467"/>
      <c r="I205" s="84">
        <f>+K205-98</f>
        <v>49</v>
      </c>
      <c r="J205" s="2"/>
      <c r="K205" s="28">
        <v>147</v>
      </c>
    </row>
    <row r="206" spans="1:11" ht="12.75" customHeight="1" thickTop="1">
      <c r="A206" s="94"/>
      <c r="I206" s="85"/>
      <c r="J206" s="2"/>
      <c r="K206" s="33"/>
    </row>
    <row r="207" spans="1:11" ht="16.5" thickBot="1">
      <c r="A207" s="94"/>
      <c r="B207" s="415" t="s">
        <v>96</v>
      </c>
      <c r="C207" s="415"/>
      <c r="D207" s="415"/>
      <c r="E207" s="415"/>
      <c r="F207" s="415"/>
      <c r="G207" s="415"/>
      <c r="H207" s="467"/>
      <c r="I207" s="110">
        <f>+K207-5</f>
        <v>1</v>
      </c>
      <c r="J207" s="2"/>
      <c r="K207" s="28">
        <v>6</v>
      </c>
    </row>
    <row r="208" spans="1:11" ht="12.75" customHeight="1" thickTop="1">
      <c r="A208" s="94"/>
      <c r="I208" s="85"/>
      <c r="J208" s="2"/>
      <c r="K208" s="33"/>
    </row>
    <row r="209" spans="1:11" ht="16.5" thickBot="1">
      <c r="A209" s="94"/>
      <c r="B209" s="415" t="s">
        <v>7</v>
      </c>
      <c r="C209" s="415"/>
      <c r="D209" s="415"/>
      <c r="E209" s="415"/>
      <c r="F209" s="415"/>
      <c r="G209" s="415"/>
      <c r="H209" s="467"/>
      <c r="I209" s="84">
        <f>+K209-495</f>
        <v>256</v>
      </c>
      <c r="K209" s="113">
        <v>751</v>
      </c>
    </row>
    <row r="210" ht="16.5" thickTop="1"/>
    <row r="212" ht="15.75">
      <c r="B212" s="86"/>
    </row>
    <row r="213" ht="15.75">
      <c r="B213" s="86"/>
    </row>
    <row r="217" ht="15.75">
      <c r="M217" s="22"/>
    </row>
  </sheetData>
  <sheetProtection/>
  <mergeCells count="152">
    <mergeCell ref="B200:G200"/>
    <mergeCell ref="B196:L196"/>
    <mergeCell ref="B198:L198"/>
    <mergeCell ref="B209:H209"/>
    <mergeCell ref="B205:H205"/>
    <mergeCell ref="B207:H207"/>
    <mergeCell ref="B203:H203"/>
    <mergeCell ref="B44:E44"/>
    <mergeCell ref="B45:E45"/>
    <mergeCell ref="B51:E52"/>
    <mergeCell ref="F54:M54"/>
    <mergeCell ref="F51:M51"/>
    <mergeCell ref="B54:E54"/>
    <mergeCell ref="B48:M48"/>
    <mergeCell ref="F44:L44"/>
    <mergeCell ref="F46:L46"/>
    <mergeCell ref="F53:M53"/>
    <mergeCell ref="B154:K154"/>
    <mergeCell ref="B155:K155"/>
    <mergeCell ref="B157:L157"/>
    <mergeCell ref="B168:L168"/>
    <mergeCell ref="F42:M42"/>
    <mergeCell ref="B20:L21"/>
    <mergeCell ref="B15:L18"/>
    <mergeCell ref="B25:L28"/>
    <mergeCell ref="B33:E33"/>
    <mergeCell ref="B37:E37"/>
    <mergeCell ref="B30:L30"/>
    <mergeCell ref="B32:M32"/>
    <mergeCell ref="B40:E40"/>
    <mergeCell ref="B38:E38"/>
    <mergeCell ref="B6:L7"/>
    <mergeCell ref="B11:L13"/>
    <mergeCell ref="F37:L37"/>
    <mergeCell ref="B23:L23"/>
    <mergeCell ref="B41:E41"/>
    <mergeCell ref="F38:L38"/>
    <mergeCell ref="F39:L39"/>
    <mergeCell ref="F40:L40"/>
    <mergeCell ref="F41:L41"/>
    <mergeCell ref="B39:E39"/>
    <mergeCell ref="A1:L1"/>
    <mergeCell ref="A2:L2"/>
    <mergeCell ref="A3:L3"/>
    <mergeCell ref="A4:L4"/>
    <mergeCell ref="B73:L75"/>
    <mergeCell ref="B91:L91"/>
    <mergeCell ref="F45:L45"/>
    <mergeCell ref="F52:M52"/>
    <mergeCell ref="F66:M66"/>
    <mergeCell ref="F55:M55"/>
    <mergeCell ref="F56:M56"/>
    <mergeCell ref="B56:E56"/>
    <mergeCell ref="B55:E55"/>
    <mergeCell ref="B46:E46"/>
    <mergeCell ref="B53:E53"/>
    <mergeCell ref="B50:M50"/>
    <mergeCell ref="F33:L33"/>
    <mergeCell ref="F57:M57"/>
    <mergeCell ref="B42:E42"/>
    <mergeCell ref="B43:E43"/>
    <mergeCell ref="F43:L43"/>
    <mergeCell ref="F36:L36"/>
    <mergeCell ref="B35:L35"/>
    <mergeCell ref="B36:E36"/>
    <mergeCell ref="B95:L95"/>
    <mergeCell ref="B57:E57"/>
    <mergeCell ref="B76:L76"/>
    <mergeCell ref="B81:L83"/>
    <mergeCell ref="B93:L93"/>
    <mergeCell ref="B89:L89"/>
    <mergeCell ref="B67:E67"/>
    <mergeCell ref="F63:M63"/>
    <mergeCell ref="B69:M69"/>
    <mergeCell ref="B66:E66"/>
    <mergeCell ref="B71:M71"/>
    <mergeCell ref="B62:E62"/>
    <mergeCell ref="F67:M67"/>
    <mergeCell ref="B63:E63"/>
    <mergeCell ref="B65:M65"/>
    <mergeCell ref="F62:M62"/>
    <mergeCell ref="B101:L101"/>
    <mergeCell ref="B109:L110"/>
    <mergeCell ref="B114:L115"/>
    <mergeCell ref="B59:M59"/>
    <mergeCell ref="B61:M61"/>
    <mergeCell ref="B77:L79"/>
    <mergeCell ref="B112:L112"/>
    <mergeCell ref="B99:L99"/>
    <mergeCell ref="B97:L97"/>
    <mergeCell ref="B85:L87"/>
    <mergeCell ref="B126:G126"/>
    <mergeCell ref="B129:G129"/>
    <mergeCell ref="B117:L117"/>
    <mergeCell ref="B125:G125"/>
    <mergeCell ref="B128:G128"/>
    <mergeCell ref="B120:G122"/>
    <mergeCell ref="L120:L122"/>
    <mergeCell ref="B119:L119"/>
    <mergeCell ref="B103:L105"/>
    <mergeCell ref="B124:G124"/>
    <mergeCell ref="K120:K122"/>
    <mergeCell ref="B123:G123"/>
    <mergeCell ref="I120:I122"/>
    <mergeCell ref="H120:H122"/>
    <mergeCell ref="J120:J122"/>
    <mergeCell ref="B107:L107"/>
    <mergeCell ref="B135:K135"/>
    <mergeCell ref="B130:G130"/>
    <mergeCell ref="B131:G131"/>
    <mergeCell ref="B134:K134"/>
    <mergeCell ref="B133:K133"/>
    <mergeCell ref="B132:G132"/>
    <mergeCell ref="B184:L184"/>
    <mergeCell ref="B190:H191"/>
    <mergeCell ref="L188:L189"/>
    <mergeCell ref="L190:L191"/>
    <mergeCell ref="I188:I189"/>
    <mergeCell ref="K188:K189"/>
    <mergeCell ref="K190:K191"/>
    <mergeCell ref="B188:H189"/>
    <mergeCell ref="I190:I191"/>
    <mergeCell ref="C172:L173"/>
    <mergeCell ref="C175:L176"/>
    <mergeCell ref="B151:G151"/>
    <mergeCell ref="B182:L182"/>
    <mergeCell ref="B152:K152"/>
    <mergeCell ref="B178:L178"/>
    <mergeCell ref="B180:L180"/>
    <mergeCell ref="B159:L159"/>
    <mergeCell ref="B161:L161"/>
    <mergeCell ref="B153:K153"/>
    <mergeCell ref="B138:L138"/>
    <mergeCell ref="L139:L141"/>
    <mergeCell ref="B194:L194"/>
    <mergeCell ref="B163:L164"/>
    <mergeCell ref="B166:L166"/>
    <mergeCell ref="I139:I141"/>
    <mergeCell ref="B144:G144"/>
    <mergeCell ref="B142:G142"/>
    <mergeCell ref="B150:G150"/>
    <mergeCell ref="B170:L170"/>
    <mergeCell ref="B136:K136"/>
    <mergeCell ref="B149:G149"/>
    <mergeCell ref="H139:H141"/>
    <mergeCell ref="B145:G145"/>
    <mergeCell ref="B147:G147"/>
    <mergeCell ref="B143:G143"/>
    <mergeCell ref="B148:G148"/>
    <mergeCell ref="K139:K141"/>
    <mergeCell ref="B139:G141"/>
    <mergeCell ref="J139:J141"/>
  </mergeCells>
  <printOptions horizontalCentered="1"/>
  <pageMargins left="0" right="0" top="0.31496062992125984" bottom="0" header="0" footer="0"/>
  <pageSetup firstPageNumber="5" useFirstPageNumber="1" fitToHeight="3" horizontalDpi="600" verticalDpi="600" orientation="portrait" paperSize="9" scale="71" r:id="rId1"/>
  <headerFooter alignWithMargins="0">
    <oddFooter>&amp;R&amp;"Times New Roman,Regular"&amp;12Page &amp;P</oddFooter>
  </headerFooter>
  <rowBreaks count="2" manualBreakCount="2">
    <brk id="70" max="11" man="1"/>
    <brk id="137" max="11" man="1"/>
  </rowBreaks>
</worksheet>
</file>

<file path=xl/worksheets/sheet7.xml><?xml version="1.0" encoding="utf-8"?>
<worksheet xmlns="http://schemas.openxmlformats.org/spreadsheetml/2006/main" xmlns:r="http://schemas.openxmlformats.org/officeDocument/2006/relationships">
  <dimension ref="A1:X194"/>
  <sheetViews>
    <sheetView view="pageBreakPreview" zoomScale="75" zoomScaleNormal="85" zoomScaleSheetLayoutView="75" zoomScalePageLayoutView="0" workbookViewId="0" topLeftCell="A1">
      <selection activeCell="A5" sqref="A5"/>
    </sheetView>
  </sheetViews>
  <sheetFormatPr defaultColWidth="9.140625" defaultRowHeight="12.75"/>
  <cols>
    <col min="1" max="1" width="5.7109375" style="1" customWidth="1"/>
    <col min="2" max="3" width="9.140625" style="1" customWidth="1"/>
    <col min="4" max="4" width="8.7109375" style="1" customWidth="1"/>
    <col min="5" max="5" width="17.57421875" style="1" customWidth="1"/>
    <col min="6" max="10" width="17.28125" style="1" customWidth="1"/>
    <col min="11" max="11" width="15.7109375" style="1" customWidth="1"/>
    <col min="12" max="16384" width="9.140625" style="1" customWidth="1"/>
  </cols>
  <sheetData>
    <row r="1" spans="1:12" ht="15.75">
      <c r="A1" s="395" t="s">
        <v>14</v>
      </c>
      <c r="B1" s="395"/>
      <c r="C1" s="395"/>
      <c r="D1" s="395"/>
      <c r="E1" s="395"/>
      <c r="F1" s="395"/>
      <c r="G1" s="395"/>
      <c r="H1" s="395"/>
      <c r="I1" s="395"/>
      <c r="J1" s="395"/>
      <c r="K1" s="4"/>
      <c r="L1" s="3"/>
    </row>
    <row r="2" spans="1:12" ht="15.75">
      <c r="A2" s="395" t="s">
        <v>62</v>
      </c>
      <c r="B2" s="395"/>
      <c r="C2" s="395"/>
      <c r="D2" s="395"/>
      <c r="E2" s="395"/>
      <c r="F2" s="395"/>
      <c r="G2" s="395"/>
      <c r="H2" s="395"/>
      <c r="I2" s="395"/>
      <c r="J2" s="395"/>
      <c r="K2" s="4"/>
      <c r="L2" s="3"/>
    </row>
    <row r="3" spans="1:12" ht="15.75" customHeight="1">
      <c r="A3" s="395" t="str">
        <f>+'Explanatory Notes'!A3</f>
        <v>INTERIM FINANCIAL STATEMENTS</v>
      </c>
      <c r="B3" s="395"/>
      <c r="C3" s="395"/>
      <c r="D3" s="395"/>
      <c r="E3" s="395"/>
      <c r="F3" s="395"/>
      <c r="G3" s="395"/>
      <c r="H3" s="395"/>
      <c r="I3" s="395"/>
      <c r="J3" s="395"/>
      <c r="K3" s="4"/>
      <c r="L3" s="3"/>
    </row>
    <row r="4" spans="1:12" ht="15.75">
      <c r="A4" s="464" t="str">
        <f>+'Explanatory Notes'!A4</f>
        <v>FOR THE 3RD QUARTER ENDED 30 SEPTEMBER 2011</v>
      </c>
      <c r="B4" s="464"/>
      <c r="C4" s="464"/>
      <c r="D4" s="464"/>
      <c r="E4" s="464"/>
      <c r="F4" s="464"/>
      <c r="G4" s="464"/>
      <c r="H4" s="464"/>
      <c r="I4" s="464"/>
      <c r="J4" s="464"/>
      <c r="K4" s="131"/>
      <c r="L4" s="3"/>
    </row>
    <row r="6" spans="1:12" ht="15.75">
      <c r="A6" s="21" t="s">
        <v>74</v>
      </c>
      <c r="B6" s="395" t="s">
        <v>224</v>
      </c>
      <c r="C6" s="395"/>
      <c r="D6" s="395"/>
      <c r="E6" s="395"/>
      <c r="F6" s="395"/>
      <c r="G6" s="395"/>
      <c r="H6" s="395"/>
      <c r="I6" s="395"/>
      <c r="J6" s="395"/>
      <c r="K6" s="4"/>
      <c r="L6" s="3"/>
    </row>
    <row r="7" spans="1:12" ht="15.75">
      <c r="A7" s="21"/>
      <c r="B7" s="395"/>
      <c r="C7" s="395"/>
      <c r="D7" s="395"/>
      <c r="E7" s="395"/>
      <c r="F7" s="395"/>
      <c r="G7" s="395"/>
      <c r="H7" s="395"/>
      <c r="I7" s="395"/>
      <c r="J7" s="395"/>
      <c r="K7" s="4"/>
      <c r="L7" s="3"/>
    </row>
    <row r="8" ht="15" customHeight="1"/>
    <row r="9" spans="1:12" ht="15.75">
      <c r="A9" s="21" t="s">
        <v>76</v>
      </c>
      <c r="B9" s="395" t="s">
        <v>327</v>
      </c>
      <c r="C9" s="395"/>
      <c r="D9" s="395"/>
      <c r="E9" s="395"/>
      <c r="F9" s="395"/>
      <c r="G9" s="395"/>
      <c r="H9" s="395"/>
      <c r="I9" s="395"/>
      <c r="J9" s="395"/>
      <c r="K9" s="4"/>
      <c r="L9" s="3"/>
    </row>
    <row r="10" spans="1:11" ht="15.75">
      <c r="A10" s="21"/>
      <c r="B10" s="4"/>
      <c r="C10" s="3"/>
      <c r="D10" s="3"/>
      <c r="E10" s="3"/>
      <c r="F10" s="3"/>
      <c r="G10" s="3"/>
      <c r="H10" s="3"/>
      <c r="I10" s="3"/>
      <c r="J10" s="3"/>
      <c r="K10" s="150"/>
    </row>
    <row r="11" spans="1:12" ht="15.75" customHeight="1">
      <c r="A11" s="21"/>
      <c r="B11" s="389" t="s">
        <v>390</v>
      </c>
      <c r="C11" s="389"/>
      <c r="D11" s="389"/>
      <c r="E11" s="389"/>
      <c r="F11" s="389"/>
      <c r="G11" s="389"/>
      <c r="H11" s="389"/>
      <c r="I11" s="389"/>
      <c r="J11" s="389"/>
      <c r="K11" s="11"/>
      <c r="L11" s="150"/>
    </row>
    <row r="12" spans="1:12" ht="15.75">
      <c r="A12" s="21"/>
      <c r="B12" s="389"/>
      <c r="C12" s="389"/>
      <c r="D12" s="389"/>
      <c r="E12" s="389"/>
      <c r="F12" s="389"/>
      <c r="G12" s="389"/>
      <c r="H12" s="389"/>
      <c r="I12" s="389"/>
      <c r="J12" s="389"/>
      <c r="K12" s="11"/>
      <c r="L12" s="150"/>
    </row>
    <row r="13" spans="1:12" ht="15.75">
      <c r="A13" s="21"/>
      <c r="B13" s="389"/>
      <c r="C13" s="389"/>
      <c r="D13" s="389"/>
      <c r="E13" s="389"/>
      <c r="F13" s="389"/>
      <c r="G13" s="389"/>
      <c r="H13" s="389"/>
      <c r="I13" s="389"/>
      <c r="J13" s="389"/>
      <c r="K13" s="11"/>
      <c r="L13" s="150"/>
    </row>
    <row r="14" spans="1:12" ht="15.75">
      <c r="A14" s="21"/>
      <c r="B14" s="5"/>
      <c r="C14" s="5"/>
      <c r="D14" s="5"/>
      <c r="E14" s="5"/>
      <c r="F14" s="5"/>
      <c r="G14" s="5"/>
      <c r="H14" s="5"/>
      <c r="I14" s="5"/>
      <c r="J14" s="5"/>
      <c r="K14" s="5"/>
      <c r="L14" s="150"/>
    </row>
    <row r="15" spans="1:12" ht="15.75" customHeight="1">
      <c r="A15" s="21"/>
      <c r="B15" s="389" t="s">
        <v>398</v>
      </c>
      <c r="C15" s="389"/>
      <c r="D15" s="389"/>
      <c r="E15" s="389"/>
      <c r="F15" s="389"/>
      <c r="G15" s="389"/>
      <c r="H15" s="389"/>
      <c r="I15" s="389"/>
      <c r="J15" s="389"/>
      <c r="K15" s="5"/>
      <c r="L15" s="150"/>
    </row>
    <row r="16" spans="1:12" ht="15.75">
      <c r="A16" s="21"/>
      <c r="B16" s="389"/>
      <c r="C16" s="389"/>
      <c r="D16" s="389"/>
      <c r="E16" s="389"/>
      <c r="F16" s="389"/>
      <c r="G16" s="389"/>
      <c r="H16" s="389"/>
      <c r="I16" s="389"/>
      <c r="J16" s="389"/>
      <c r="K16" s="5"/>
      <c r="L16" s="150"/>
    </row>
    <row r="17" spans="1:12" ht="15.75" customHeight="1">
      <c r="A17" s="21"/>
      <c r="B17" s="389"/>
      <c r="C17" s="389"/>
      <c r="D17" s="389"/>
      <c r="E17" s="389"/>
      <c r="F17" s="389"/>
      <c r="G17" s="389"/>
      <c r="H17" s="389"/>
      <c r="I17" s="389"/>
      <c r="J17" s="389"/>
      <c r="K17" s="5"/>
      <c r="L17" s="150"/>
    </row>
    <row r="18" spans="1:12" ht="15.75">
      <c r="A18" s="21"/>
      <c r="B18" s="5"/>
      <c r="C18" s="5"/>
      <c r="D18" s="5"/>
      <c r="E18" s="5"/>
      <c r="F18" s="5"/>
      <c r="G18" s="5"/>
      <c r="H18" s="5"/>
      <c r="I18" s="5"/>
      <c r="J18" s="5"/>
      <c r="K18" s="5"/>
      <c r="L18" s="150"/>
    </row>
    <row r="19" spans="1:12" ht="15.75" customHeight="1">
      <c r="A19" s="21"/>
      <c r="B19" s="389" t="s">
        <v>403</v>
      </c>
      <c r="C19" s="389"/>
      <c r="D19" s="389"/>
      <c r="E19" s="389"/>
      <c r="F19" s="389"/>
      <c r="G19" s="389"/>
      <c r="H19" s="389"/>
      <c r="I19" s="389"/>
      <c r="J19" s="389"/>
      <c r="K19" s="5"/>
      <c r="L19" s="150"/>
    </row>
    <row r="20" spans="1:12" ht="15.75" customHeight="1">
      <c r="A20" s="21"/>
      <c r="B20" s="389"/>
      <c r="C20" s="389"/>
      <c r="D20" s="389"/>
      <c r="E20" s="389"/>
      <c r="F20" s="389"/>
      <c r="G20" s="389"/>
      <c r="H20" s="389"/>
      <c r="I20" s="389"/>
      <c r="J20" s="389"/>
      <c r="K20" s="5"/>
      <c r="L20" s="150"/>
    </row>
    <row r="21" spans="1:12" ht="15.75" customHeight="1">
      <c r="A21" s="21"/>
      <c r="B21" s="5"/>
      <c r="C21" s="5"/>
      <c r="D21" s="5"/>
      <c r="E21" s="5"/>
      <c r="F21" s="5"/>
      <c r="G21" s="5"/>
      <c r="H21" s="5"/>
      <c r="I21" s="5"/>
      <c r="J21" s="5"/>
      <c r="K21" s="5"/>
      <c r="L21" s="150"/>
    </row>
    <row r="22" spans="1:12" ht="15.75" customHeight="1">
      <c r="A22" s="21"/>
      <c r="B22" s="389" t="s">
        <v>75</v>
      </c>
      <c r="C22" s="389"/>
      <c r="D22" s="389"/>
      <c r="E22" s="389"/>
      <c r="F22" s="389"/>
      <c r="G22" s="389"/>
      <c r="H22" s="389"/>
      <c r="I22" s="389"/>
      <c r="J22" s="389"/>
      <c r="K22" s="3"/>
      <c r="L22" s="151"/>
    </row>
    <row r="23" spans="1:12" ht="15.75" customHeight="1">
      <c r="A23" s="21"/>
      <c r="B23" s="389"/>
      <c r="C23" s="389"/>
      <c r="D23" s="389"/>
      <c r="E23" s="389"/>
      <c r="F23" s="389"/>
      <c r="G23" s="389"/>
      <c r="H23" s="389"/>
      <c r="I23" s="389"/>
      <c r="J23" s="389"/>
      <c r="K23" s="138"/>
      <c r="L23" s="152"/>
    </row>
    <row r="24" spans="1:12" ht="15.75" customHeight="1">
      <c r="A24" s="21"/>
      <c r="B24" s="5"/>
      <c r="C24" s="5"/>
      <c r="D24" s="5"/>
      <c r="E24" s="5"/>
      <c r="F24" s="5"/>
      <c r="G24" s="5"/>
      <c r="H24" s="5"/>
      <c r="I24" s="5"/>
      <c r="J24" s="5"/>
      <c r="K24" s="138"/>
      <c r="L24" s="152"/>
    </row>
    <row r="25" spans="1:24" ht="15.75">
      <c r="A25" s="21"/>
      <c r="B25" s="5"/>
      <c r="C25" s="5"/>
      <c r="D25" s="5"/>
      <c r="E25" s="5"/>
      <c r="F25" s="5"/>
      <c r="G25" s="5"/>
      <c r="H25" s="5"/>
      <c r="I25" s="5"/>
      <c r="L25" s="152"/>
      <c r="M25" s="389"/>
      <c r="N25" s="389"/>
      <c r="O25" s="389"/>
      <c r="P25" s="389"/>
      <c r="Q25" s="389"/>
      <c r="R25" s="389"/>
      <c r="S25" s="389"/>
      <c r="T25" s="389"/>
      <c r="U25" s="389"/>
      <c r="V25" s="389"/>
      <c r="W25" s="479"/>
      <c r="X25" s="479"/>
    </row>
    <row r="26" spans="1:24" ht="15.75">
      <c r="A26" s="21" t="s">
        <v>77</v>
      </c>
      <c r="B26" s="395" t="s">
        <v>288</v>
      </c>
      <c r="C26" s="395"/>
      <c r="D26" s="395"/>
      <c r="E26" s="395"/>
      <c r="F26" s="395"/>
      <c r="G26" s="395"/>
      <c r="H26" s="395"/>
      <c r="I26" s="395"/>
      <c r="J26" s="395"/>
      <c r="K26" s="257"/>
      <c r="L26" s="152"/>
      <c r="M26" s="480"/>
      <c r="N26" s="480"/>
      <c r="O26" s="480"/>
      <c r="P26" s="480"/>
      <c r="Q26" s="480"/>
      <c r="R26" s="480"/>
      <c r="S26" s="480"/>
      <c r="T26" s="480"/>
      <c r="U26" s="480"/>
      <c r="V26" s="480"/>
      <c r="W26" s="479"/>
      <c r="X26" s="479"/>
    </row>
    <row r="27" spans="1:24" ht="15.75">
      <c r="A27" s="21"/>
      <c r="B27" s="215"/>
      <c r="C27" s="215"/>
      <c r="D27" s="215"/>
      <c r="E27" s="215"/>
      <c r="F27" s="215"/>
      <c r="G27" s="215"/>
      <c r="H27" s="215"/>
      <c r="I27" s="215"/>
      <c r="J27" s="215"/>
      <c r="K27" s="257"/>
      <c r="L27" s="152"/>
      <c r="M27" s="244"/>
      <c r="N27" s="244"/>
      <c r="O27" s="244"/>
      <c r="P27" s="244"/>
      <c r="Q27" s="244"/>
      <c r="R27" s="244"/>
      <c r="S27" s="244"/>
      <c r="T27" s="244"/>
      <c r="U27" s="244"/>
      <c r="V27" s="244"/>
      <c r="W27" s="91"/>
      <c r="X27" s="91"/>
    </row>
    <row r="28" spans="1:12" ht="15.75" customHeight="1">
      <c r="A28" s="21"/>
      <c r="B28" s="4"/>
      <c r="C28" s="31"/>
      <c r="D28" s="3"/>
      <c r="F28" s="392" t="s">
        <v>265</v>
      </c>
      <c r="G28" s="478" t="s">
        <v>276</v>
      </c>
      <c r="H28" s="483" t="s">
        <v>287</v>
      </c>
      <c r="I28" s="483"/>
      <c r="J28" s="75"/>
      <c r="K28" s="75"/>
      <c r="L28" s="152"/>
    </row>
    <row r="29" spans="1:12" ht="15.75" customHeight="1">
      <c r="A29" s="21"/>
      <c r="B29" s="4"/>
      <c r="C29" s="31"/>
      <c r="D29" s="3"/>
      <c r="F29" s="392"/>
      <c r="G29" s="478"/>
      <c r="H29" s="483"/>
      <c r="I29" s="483"/>
      <c r="J29" s="222"/>
      <c r="K29" s="222"/>
      <c r="L29" s="152"/>
    </row>
    <row r="30" spans="1:12" ht="15.75" customHeight="1">
      <c r="A30" s="21"/>
      <c r="B30" s="4"/>
      <c r="C30" s="31"/>
      <c r="D30" s="3"/>
      <c r="F30" s="392"/>
      <c r="G30" s="478"/>
      <c r="H30" s="483"/>
      <c r="I30" s="483"/>
      <c r="J30" s="222"/>
      <c r="K30" s="222"/>
      <c r="L30" s="152"/>
    </row>
    <row r="31" spans="1:12" ht="15.75">
      <c r="A31" s="21"/>
      <c r="B31" s="4"/>
      <c r="C31" s="31"/>
      <c r="D31" s="3"/>
      <c r="F31" s="144" t="s">
        <v>376</v>
      </c>
      <c r="G31" s="144" t="s">
        <v>359</v>
      </c>
      <c r="H31" s="484"/>
      <c r="I31" s="484"/>
      <c r="J31" s="222"/>
      <c r="K31" s="222"/>
      <c r="L31" s="152"/>
    </row>
    <row r="32" spans="1:11" ht="15.75">
      <c r="A32" s="21"/>
      <c r="B32" s="4"/>
      <c r="C32" s="32"/>
      <c r="D32" s="3"/>
      <c r="F32" s="142" t="s">
        <v>6</v>
      </c>
      <c r="G32" s="142" t="s">
        <v>6</v>
      </c>
      <c r="H32" s="18" t="s">
        <v>6</v>
      </c>
      <c r="I32" s="256" t="s">
        <v>231</v>
      </c>
      <c r="J32" s="18"/>
      <c r="K32" s="218"/>
    </row>
    <row r="33" spans="1:11" ht="15.75">
      <c r="A33" s="21"/>
      <c r="B33" s="474" t="s">
        <v>7</v>
      </c>
      <c r="C33" s="474"/>
      <c r="D33" s="474"/>
      <c r="E33" s="474"/>
      <c r="F33" s="145">
        <f>+'Comprehensive Income'!E16</f>
        <v>4915</v>
      </c>
      <c r="G33" s="141">
        <v>4501</v>
      </c>
      <c r="H33" s="258">
        <f>+F33-G33</f>
        <v>414</v>
      </c>
      <c r="I33" s="421">
        <f>+H33/G33*100</f>
        <v>9.197956009775606</v>
      </c>
      <c r="J33" s="219"/>
      <c r="K33" s="220"/>
    </row>
    <row r="34" spans="1:11" ht="15.75" customHeight="1">
      <c r="A34" s="21"/>
      <c r="B34" s="474" t="s">
        <v>11</v>
      </c>
      <c r="C34" s="474"/>
      <c r="D34" s="474"/>
      <c r="E34" s="474"/>
      <c r="F34" s="145">
        <f>+'Comprehensive Income'!E29</f>
        <v>931</v>
      </c>
      <c r="G34" s="141">
        <v>627</v>
      </c>
      <c r="H34" s="259">
        <f>+F34-G34</f>
        <v>304</v>
      </c>
      <c r="I34" s="421">
        <f>+H34/G34*100</f>
        <v>48.484848484848484</v>
      </c>
      <c r="J34" s="221"/>
      <c r="K34" s="220"/>
    </row>
    <row r="35" spans="5:11" ht="15.75">
      <c r="E35" s="100"/>
      <c r="J35" s="49"/>
      <c r="K35" s="49"/>
    </row>
    <row r="36" spans="1:23" s="82" customFormat="1" ht="15.75" customHeight="1">
      <c r="A36" s="20"/>
      <c r="B36" s="389" t="s">
        <v>397</v>
      </c>
      <c r="C36" s="389"/>
      <c r="D36" s="389"/>
      <c r="E36" s="389"/>
      <c r="F36" s="389"/>
      <c r="G36" s="389"/>
      <c r="H36" s="389"/>
      <c r="I36" s="389"/>
      <c r="J36" s="389"/>
      <c r="K36" s="11"/>
      <c r="L36" s="87"/>
      <c r="M36" s="92"/>
      <c r="N36" s="92"/>
      <c r="O36" s="92"/>
      <c r="P36" s="92"/>
      <c r="Q36" s="92"/>
      <c r="R36" s="92"/>
      <c r="S36" s="92"/>
      <c r="T36" s="92"/>
      <c r="U36" s="92"/>
      <c r="V36" s="92"/>
      <c r="W36" s="92"/>
    </row>
    <row r="37" spans="1:23" s="82" customFormat="1" ht="15.75">
      <c r="A37" s="20"/>
      <c r="B37" s="389"/>
      <c r="C37" s="389"/>
      <c r="D37" s="389"/>
      <c r="E37" s="389"/>
      <c r="F37" s="389"/>
      <c r="G37" s="389"/>
      <c r="H37" s="389"/>
      <c r="I37" s="389"/>
      <c r="J37" s="389"/>
      <c r="K37" s="11"/>
      <c r="L37" s="92"/>
      <c r="M37" s="92"/>
      <c r="N37" s="92"/>
      <c r="O37" s="92"/>
      <c r="P37" s="92"/>
      <c r="Q37" s="92"/>
      <c r="R37" s="92"/>
      <c r="S37" s="92"/>
      <c r="T37" s="92"/>
      <c r="U37" s="92"/>
      <c r="V37" s="92"/>
      <c r="W37" s="92"/>
    </row>
    <row r="38" spans="1:23" s="82" customFormat="1" ht="15.75">
      <c r="A38" s="20"/>
      <c r="B38" s="389"/>
      <c r="C38" s="389"/>
      <c r="D38" s="389"/>
      <c r="E38" s="389"/>
      <c r="F38" s="389"/>
      <c r="G38" s="389"/>
      <c r="H38" s="389"/>
      <c r="I38" s="389"/>
      <c r="J38" s="389"/>
      <c r="K38" s="11"/>
      <c r="L38" s="92"/>
      <c r="M38" s="92"/>
      <c r="N38" s="92"/>
      <c r="O38" s="92"/>
      <c r="P38" s="92"/>
      <c r="Q38" s="92"/>
      <c r="R38" s="92"/>
      <c r="S38" s="92"/>
      <c r="T38" s="92"/>
      <c r="U38" s="92"/>
      <c r="V38" s="92"/>
      <c r="W38" s="92"/>
    </row>
    <row r="39" spans="1:23" s="82" customFormat="1" ht="15.75">
      <c r="A39" s="20"/>
      <c r="B39" s="5"/>
      <c r="C39" s="5"/>
      <c r="D39" s="5"/>
      <c r="E39" s="5"/>
      <c r="F39" s="5"/>
      <c r="G39" s="5"/>
      <c r="H39" s="5"/>
      <c r="I39" s="5"/>
      <c r="J39" s="5"/>
      <c r="K39" s="5"/>
      <c r="L39" s="92"/>
      <c r="M39" s="92"/>
      <c r="N39" s="92"/>
      <c r="O39" s="92"/>
      <c r="P39" s="92"/>
      <c r="Q39" s="92"/>
      <c r="R39" s="92"/>
      <c r="S39" s="92"/>
      <c r="T39" s="92"/>
      <c r="U39" s="92"/>
      <c r="V39" s="92"/>
      <c r="W39" s="92"/>
    </row>
    <row r="40" spans="1:11" ht="15.75">
      <c r="A40" s="21" t="s">
        <v>78</v>
      </c>
      <c r="B40" s="395" t="s">
        <v>328</v>
      </c>
      <c r="C40" s="395"/>
      <c r="D40" s="395"/>
      <c r="E40" s="395"/>
      <c r="F40" s="395"/>
      <c r="G40" s="395"/>
      <c r="H40" s="395"/>
      <c r="I40" s="395"/>
      <c r="J40" s="395"/>
      <c r="K40" s="395"/>
    </row>
    <row r="41" spans="1:11" ht="15.75">
      <c r="A41" s="21"/>
      <c r="B41" s="4"/>
      <c r="C41" s="3"/>
      <c r="D41" s="3"/>
      <c r="E41" s="3"/>
      <c r="F41" s="3"/>
      <c r="G41" s="3"/>
      <c r="H41" s="3"/>
      <c r="I41" s="3"/>
      <c r="J41" s="3"/>
      <c r="K41" s="3"/>
    </row>
    <row r="42" spans="1:11" ht="15.75" customHeight="1">
      <c r="A42" s="21"/>
      <c r="B42" s="389" t="s">
        <v>344</v>
      </c>
      <c r="C42" s="389"/>
      <c r="D42" s="389"/>
      <c r="E42" s="389"/>
      <c r="F42" s="389"/>
      <c r="G42" s="389"/>
      <c r="H42" s="389"/>
      <c r="I42" s="389"/>
      <c r="J42" s="389"/>
      <c r="K42" s="11"/>
    </row>
    <row r="43" spans="1:11" ht="15.75" customHeight="1">
      <c r="A43" s="21"/>
      <c r="B43" s="389"/>
      <c r="C43" s="389"/>
      <c r="D43" s="389"/>
      <c r="E43" s="389"/>
      <c r="F43" s="389"/>
      <c r="G43" s="389"/>
      <c r="H43" s="389"/>
      <c r="I43" s="389"/>
      <c r="J43" s="389"/>
      <c r="K43" s="11"/>
    </row>
    <row r="44" spans="1:11" ht="15.75" customHeight="1">
      <c r="A44" s="21"/>
      <c r="B44" s="11"/>
      <c r="C44" s="11"/>
      <c r="D44" s="11"/>
      <c r="E44" s="11"/>
      <c r="F44" s="11"/>
      <c r="G44" s="11"/>
      <c r="H44" s="11"/>
      <c r="I44" s="11"/>
      <c r="J44" s="11"/>
      <c r="K44" s="5"/>
    </row>
    <row r="45" spans="1:11" ht="15.75">
      <c r="A45" s="21"/>
      <c r="B45" s="5"/>
      <c r="C45" s="5"/>
      <c r="D45" s="5"/>
      <c r="E45" s="5"/>
      <c r="F45" s="5"/>
      <c r="G45" s="5"/>
      <c r="H45" s="5"/>
      <c r="I45" s="5"/>
      <c r="J45" s="91"/>
      <c r="K45" s="91"/>
    </row>
    <row r="46" spans="1:11" ht="15.75">
      <c r="A46" s="21" t="s">
        <v>79</v>
      </c>
      <c r="B46" s="395" t="s">
        <v>198</v>
      </c>
      <c r="C46" s="395"/>
      <c r="D46" s="395"/>
      <c r="E46" s="395"/>
      <c r="F46" s="395"/>
      <c r="G46" s="395"/>
      <c r="H46" s="395"/>
      <c r="I46" s="395"/>
      <c r="J46" s="395"/>
      <c r="K46" s="4"/>
    </row>
    <row r="47" spans="1:9" ht="15.75">
      <c r="A47" s="21"/>
      <c r="B47" s="4"/>
      <c r="C47" s="5"/>
      <c r="D47" s="5"/>
      <c r="E47" s="5"/>
      <c r="F47" s="5"/>
      <c r="G47" s="5"/>
      <c r="H47" s="5"/>
      <c r="I47" s="5"/>
    </row>
    <row r="48" spans="1:11" ht="15.75">
      <c r="A48" s="21"/>
      <c r="B48" s="389" t="s">
        <v>199</v>
      </c>
      <c r="C48" s="389"/>
      <c r="D48" s="389"/>
      <c r="E48" s="389"/>
      <c r="F48" s="389"/>
      <c r="G48" s="389"/>
      <c r="H48" s="389"/>
      <c r="I48" s="389"/>
      <c r="J48" s="475"/>
      <c r="K48" s="475"/>
    </row>
    <row r="49" spans="1:11" ht="15.75">
      <c r="A49" s="21"/>
      <c r="B49" s="5"/>
      <c r="C49" s="5"/>
      <c r="D49" s="5"/>
      <c r="E49" s="5"/>
      <c r="F49" s="5"/>
      <c r="G49" s="5"/>
      <c r="H49" s="5"/>
      <c r="I49" s="5"/>
      <c r="J49" s="138"/>
      <c r="K49" s="138"/>
    </row>
    <row r="50" spans="1:9" ht="15" customHeight="1">
      <c r="A50" s="21"/>
      <c r="B50" s="22"/>
      <c r="C50" s="22"/>
      <c r="D50" s="22"/>
      <c r="E50" s="22"/>
      <c r="F50" s="22"/>
      <c r="G50" s="22"/>
      <c r="H50" s="22"/>
      <c r="I50" s="22"/>
    </row>
    <row r="51" spans="1:11" ht="15.75">
      <c r="A51" s="21" t="s">
        <v>80</v>
      </c>
      <c r="B51" s="395" t="s">
        <v>12</v>
      </c>
      <c r="C51" s="395"/>
      <c r="D51" s="395"/>
      <c r="E51" s="395"/>
      <c r="F51" s="395"/>
      <c r="G51" s="395"/>
      <c r="H51" s="395"/>
      <c r="I51" s="395"/>
      <c r="J51" s="395"/>
      <c r="K51" s="4"/>
    </row>
    <row r="52" spans="1:9" ht="15.75">
      <c r="A52" s="21"/>
      <c r="B52" s="4"/>
      <c r="C52" s="5"/>
      <c r="D52" s="5"/>
      <c r="E52" s="5"/>
      <c r="F52" s="5"/>
      <c r="G52" s="5"/>
      <c r="H52" s="5"/>
      <c r="I52" s="5"/>
    </row>
    <row r="53" spans="1:9" ht="15.75">
      <c r="A53" s="21"/>
      <c r="B53" s="3" t="s">
        <v>3</v>
      </c>
      <c r="C53" s="5"/>
      <c r="D53" s="5"/>
      <c r="E53" s="5"/>
      <c r="F53" s="5"/>
      <c r="G53" s="5"/>
      <c r="H53" s="5"/>
      <c r="I53" s="5"/>
    </row>
    <row r="54" spans="1:9" ht="15.75">
      <c r="A54" s="21"/>
      <c r="B54" s="3"/>
      <c r="C54" s="5"/>
      <c r="D54" s="5"/>
      <c r="E54" s="5"/>
      <c r="F54" s="5"/>
      <c r="G54" s="5"/>
      <c r="H54" s="5"/>
      <c r="I54" s="5"/>
    </row>
    <row r="55" spans="1:10" ht="15.75">
      <c r="A55" s="21"/>
      <c r="B55" s="3"/>
      <c r="C55" s="5"/>
      <c r="D55" s="5"/>
      <c r="F55" s="477" t="s">
        <v>329</v>
      </c>
      <c r="G55" s="477"/>
      <c r="I55" s="477" t="s">
        <v>331</v>
      </c>
      <c r="J55" s="477"/>
    </row>
    <row r="56" spans="1:10" ht="15.75" customHeight="1">
      <c r="A56" s="21"/>
      <c r="B56" s="3"/>
      <c r="C56" s="5"/>
      <c r="D56" s="5"/>
      <c r="F56" s="476" t="s">
        <v>265</v>
      </c>
      <c r="G56" s="476" t="s">
        <v>266</v>
      </c>
      <c r="I56" s="476" t="s">
        <v>269</v>
      </c>
      <c r="J56" s="476" t="s">
        <v>330</v>
      </c>
    </row>
    <row r="57" spans="1:10" ht="15.75">
      <c r="A57" s="21"/>
      <c r="B57" s="3"/>
      <c r="C57" s="5"/>
      <c r="D57" s="5"/>
      <c r="F57" s="476"/>
      <c r="G57" s="476"/>
      <c r="I57" s="476"/>
      <c r="J57" s="476"/>
    </row>
    <row r="58" spans="1:10" ht="15.75">
      <c r="A58" s="21"/>
      <c r="B58" s="3"/>
      <c r="C58" s="5"/>
      <c r="D58" s="5"/>
      <c r="F58" s="476"/>
      <c r="G58" s="476"/>
      <c r="I58" s="476"/>
      <c r="J58" s="476"/>
    </row>
    <row r="59" spans="1:10" ht="15.75">
      <c r="A59" s="21"/>
      <c r="B59" s="3"/>
      <c r="C59" s="5"/>
      <c r="D59" s="5"/>
      <c r="F59" s="193" t="s">
        <v>376</v>
      </c>
      <c r="G59" s="193" t="s">
        <v>377</v>
      </c>
      <c r="I59" s="193" t="s">
        <v>376</v>
      </c>
      <c r="J59" s="193" t="s">
        <v>377</v>
      </c>
    </row>
    <row r="60" spans="1:21" ht="15.75">
      <c r="A60" s="21"/>
      <c r="B60" s="3"/>
      <c r="C60" s="5"/>
      <c r="D60" s="5"/>
      <c r="F60" s="202" t="s">
        <v>6</v>
      </c>
      <c r="G60" s="202" t="s">
        <v>6</v>
      </c>
      <c r="I60" s="202" t="s">
        <v>6</v>
      </c>
      <c r="J60" s="202" t="s">
        <v>6</v>
      </c>
      <c r="L60" s="3"/>
      <c r="M60" s="3"/>
      <c r="N60" s="3"/>
      <c r="O60" s="3"/>
      <c r="P60" s="3"/>
      <c r="Q60" s="3"/>
      <c r="R60" s="3"/>
      <c r="S60" s="3"/>
      <c r="T60" s="3"/>
      <c r="U60" s="3"/>
    </row>
    <row r="61" spans="1:21" ht="15.75">
      <c r="A61" s="21"/>
      <c r="B61" s="444" t="s">
        <v>91</v>
      </c>
      <c r="C61" s="444"/>
      <c r="D61" s="444"/>
      <c r="E61" s="444"/>
      <c r="F61" s="142"/>
      <c r="G61" s="140"/>
      <c r="I61" s="142"/>
      <c r="J61" s="140"/>
      <c r="L61" s="3"/>
      <c r="M61" s="3"/>
      <c r="N61" s="3"/>
      <c r="O61" s="3"/>
      <c r="P61" s="3"/>
      <c r="Q61" s="3"/>
      <c r="R61" s="3"/>
      <c r="S61" s="3"/>
      <c r="T61" s="3"/>
      <c r="U61" s="3"/>
    </row>
    <row r="62" spans="1:21" ht="16.5" thickBot="1">
      <c r="A62" s="21"/>
      <c r="B62" s="481" t="s">
        <v>84</v>
      </c>
      <c r="C62" s="481"/>
      <c r="D62" s="481"/>
      <c r="E62" s="405"/>
      <c r="F62" s="235">
        <f>-'Comprehensive Income'!E31</f>
        <v>308</v>
      </c>
      <c r="G62" s="235">
        <f>-'Comprehensive Income'!G31</f>
        <v>136</v>
      </c>
      <c r="I62" s="235">
        <f>-'Comprehensive Income'!I31</f>
        <v>734</v>
      </c>
      <c r="J62" s="235">
        <f>-'Comprehensive Income'!K31</f>
        <v>540</v>
      </c>
      <c r="L62" s="3"/>
      <c r="M62" s="3"/>
      <c r="N62" s="3"/>
      <c r="O62" s="3"/>
      <c r="P62" s="3"/>
      <c r="Q62" s="3"/>
      <c r="R62" s="3"/>
      <c r="S62" s="3"/>
      <c r="T62" s="3"/>
      <c r="U62" s="3"/>
    </row>
    <row r="63" spans="1:21" ht="16.5" thickTop="1">
      <c r="A63" s="21"/>
      <c r="B63" s="3"/>
      <c r="C63" s="5"/>
      <c r="D63" s="5"/>
      <c r="E63" s="5"/>
      <c r="F63" s="5"/>
      <c r="G63" s="34"/>
      <c r="H63" s="35"/>
      <c r="I63" s="34"/>
      <c r="J63" s="3"/>
      <c r="K63" s="3"/>
      <c r="L63" s="3"/>
      <c r="M63" s="3"/>
      <c r="N63" s="3"/>
      <c r="O63" s="3"/>
      <c r="P63" s="3"/>
      <c r="Q63" s="3"/>
      <c r="R63" s="3"/>
      <c r="S63" s="3"/>
      <c r="T63" s="3"/>
      <c r="U63" s="3"/>
    </row>
    <row r="64" spans="1:21" ht="15.75" customHeight="1">
      <c r="A64" s="21"/>
      <c r="B64" s="389" t="s">
        <v>358</v>
      </c>
      <c r="C64" s="389"/>
      <c r="D64" s="389"/>
      <c r="E64" s="389"/>
      <c r="F64" s="389"/>
      <c r="G64" s="389"/>
      <c r="H64" s="389"/>
      <c r="I64" s="389"/>
      <c r="J64" s="389"/>
      <c r="K64" s="11"/>
      <c r="L64" s="22"/>
      <c r="M64" s="22"/>
      <c r="N64" s="22"/>
      <c r="O64" s="22"/>
      <c r="P64" s="22"/>
      <c r="Q64" s="22"/>
      <c r="R64" s="3"/>
      <c r="S64" s="3"/>
      <c r="T64" s="3"/>
      <c r="U64" s="3"/>
    </row>
    <row r="65" spans="1:21" ht="15.75">
      <c r="A65" s="21"/>
      <c r="B65" s="389"/>
      <c r="C65" s="389"/>
      <c r="D65" s="389"/>
      <c r="E65" s="389"/>
      <c r="F65" s="389"/>
      <c r="G65" s="389"/>
      <c r="H65" s="389"/>
      <c r="I65" s="389"/>
      <c r="J65" s="389"/>
      <c r="K65" s="11"/>
      <c r="L65" s="22"/>
      <c r="M65" s="22"/>
      <c r="N65" s="22"/>
      <c r="O65" s="22"/>
      <c r="P65" s="22"/>
      <c r="Q65" s="22"/>
      <c r="R65" s="3"/>
      <c r="S65" s="3"/>
      <c r="T65" s="3"/>
      <c r="U65" s="3"/>
    </row>
    <row r="66" spans="1:21" ht="15.75">
      <c r="A66" s="21"/>
      <c r="B66" s="389"/>
      <c r="C66" s="389"/>
      <c r="D66" s="389"/>
      <c r="E66" s="389"/>
      <c r="F66" s="389"/>
      <c r="G66" s="389"/>
      <c r="H66" s="389"/>
      <c r="I66" s="389"/>
      <c r="J66" s="389"/>
      <c r="K66" s="11"/>
      <c r="L66" s="22"/>
      <c r="M66" s="22"/>
      <c r="N66" s="22"/>
      <c r="O66" s="22"/>
      <c r="P66" s="22"/>
      <c r="Q66" s="22"/>
      <c r="R66" s="3"/>
      <c r="S66" s="3"/>
      <c r="T66" s="3"/>
      <c r="U66" s="3"/>
    </row>
    <row r="67" spans="1:21" ht="15.75">
      <c r="A67" s="21"/>
      <c r="B67" s="9"/>
      <c r="C67" s="14"/>
      <c r="D67" s="9"/>
      <c r="E67" s="14"/>
      <c r="F67" s="9"/>
      <c r="G67" s="16"/>
      <c r="H67" s="14"/>
      <c r="I67" s="14"/>
      <c r="J67" s="3"/>
      <c r="K67" s="3"/>
      <c r="L67" s="3"/>
      <c r="M67" s="3"/>
      <c r="N67" s="3"/>
      <c r="O67" s="3"/>
      <c r="P67" s="3"/>
      <c r="Q67" s="3"/>
      <c r="R67" s="3"/>
      <c r="S67" s="3"/>
      <c r="T67" s="3"/>
      <c r="U67" s="3"/>
    </row>
    <row r="68" spans="1:21" ht="15.75">
      <c r="A68" s="21" t="s">
        <v>81</v>
      </c>
      <c r="B68" s="395" t="s">
        <v>4</v>
      </c>
      <c r="C68" s="395"/>
      <c r="D68" s="395"/>
      <c r="E68" s="395"/>
      <c r="F68" s="395"/>
      <c r="G68" s="395"/>
      <c r="H68" s="395"/>
      <c r="I68" s="395"/>
      <c r="J68" s="395"/>
      <c r="K68" s="4"/>
      <c r="L68" s="3"/>
      <c r="M68" s="3"/>
      <c r="N68" s="3"/>
      <c r="O68" s="3"/>
      <c r="P68" s="3"/>
      <c r="Q68" s="3"/>
      <c r="R68" s="3"/>
      <c r="S68" s="3"/>
      <c r="T68" s="3"/>
      <c r="U68" s="3"/>
    </row>
    <row r="69" spans="1:21" ht="15.75">
      <c r="A69" s="21"/>
      <c r="B69" s="4"/>
      <c r="C69" s="3"/>
      <c r="D69" s="3"/>
      <c r="E69" s="3"/>
      <c r="F69" s="3"/>
      <c r="G69" s="3"/>
      <c r="H69" s="3"/>
      <c r="I69" s="3"/>
      <c r="J69" s="3"/>
      <c r="K69" s="3"/>
      <c r="L69" s="3"/>
      <c r="M69" s="3"/>
      <c r="N69" s="3"/>
      <c r="O69" s="3"/>
      <c r="P69" s="3"/>
      <c r="Q69" s="3"/>
      <c r="R69" s="3"/>
      <c r="S69" s="3"/>
      <c r="T69" s="3"/>
      <c r="U69" s="3"/>
    </row>
    <row r="70" spans="1:21" ht="15.75" customHeight="1">
      <c r="A70" s="21"/>
      <c r="B70" s="389" t="s">
        <v>348</v>
      </c>
      <c r="C70" s="389"/>
      <c r="D70" s="389"/>
      <c r="E70" s="389"/>
      <c r="F70" s="389"/>
      <c r="G70" s="389"/>
      <c r="H70" s="389"/>
      <c r="I70" s="389"/>
      <c r="J70" s="389"/>
      <c r="K70" s="11"/>
      <c r="L70" s="3"/>
      <c r="M70" s="3"/>
      <c r="N70" s="3"/>
      <c r="O70" s="3"/>
      <c r="P70" s="3"/>
      <c r="Q70" s="3"/>
      <c r="R70" s="3"/>
      <c r="S70" s="3"/>
      <c r="T70" s="3"/>
      <c r="U70" s="3"/>
    </row>
    <row r="71" spans="1:21" ht="15.75">
      <c r="A71" s="21" t="s">
        <v>82</v>
      </c>
      <c r="B71" s="395" t="s">
        <v>5</v>
      </c>
      <c r="C71" s="395"/>
      <c r="D71" s="395"/>
      <c r="E71" s="395"/>
      <c r="F71" s="395"/>
      <c r="G71" s="395"/>
      <c r="H71" s="395"/>
      <c r="I71" s="395"/>
      <c r="J71" s="395"/>
      <c r="K71" s="4"/>
      <c r="L71" s="3"/>
      <c r="M71" s="3"/>
      <c r="N71" s="3"/>
      <c r="O71" s="3"/>
      <c r="P71" s="3"/>
      <c r="Q71" s="3"/>
      <c r="R71" s="3"/>
      <c r="S71" s="3"/>
      <c r="T71" s="3"/>
      <c r="U71" s="3"/>
    </row>
    <row r="72" spans="1:21" ht="15.75">
      <c r="A72" s="21"/>
      <c r="B72" s="4"/>
      <c r="C72" s="3"/>
      <c r="D72" s="3"/>
      <c r="E72" s="3"/>
      <c r="F72" s="3"/>
      <c r="G72" s="3"/>
      <c r="H72" s="3"/>
      <c r="I72" s="3"/>
      <c r="J72" s="3"/>
      <c r="K72" s="3"/>
      <c r="L72" s="3"/>
      <c r="M72" s="3"/>
      <c r="N72" s="3"/>
      <c r="O72" s="3"/>
      <c r="P72" s="3"/>
      <c r="Q72" s="3"/>
      <c r="R72" s="3"/>
      <c r="S72" s="3"/>
      <c r="T72" s="3"/>
      <c r="U72" s="3"/>
    </row>
    <row r="73" spans="1:11" ht="15.75" customHeight="1">
      <c r="A73" s="21"/>
      <c r="B73" s="389" t="s">
        <v>349</v>
      </c>
      <c r="C73" s="389"/>
      <c r="D73" s="389"/>
      <c r="E73" s="389"/>
      <c r="F73" s="389"/>
      <c r="G73" s="389"/>
      <c r="H73" s="389"/>
      <c r="I73" s="389"/>
      <c r="J73" s="389"/>
      <c r="K73" s="138"/>
    </row>
    <row r="74" spans="1:11" ht="15.75">
      <c r="A74" s="21"/>
      <c r="B74" s="5"/>
      <c r="C74" s="5"/>
      <c r="D74" s="5"/>
      <c r="E74" s="5"/>
      <c r="F74" s="5"/>
      <c r="G74" s="5"/>
      <c r="H74" s="5"/>
      <c r="I74" s="5"/>
      <c r="J74" s="139"/>
      <c r="K74" s="139"/>
    </row>
    <row r="75" spans="1:11" ht="15.75">
      <c r="A75" s="21" t="s">
        <v>140</v>
      </c>
      <c r="B75" s="395" t="s">
        <v>145</v>
      </c>
      <c r="C75" s="395"/>
      <c r="D75" s="395"/>
      <c r="E75" s="395"/>
      <c r="F75" s="395"/>
      <c r="G75" s="395"/>
      <c r="H75" s="395"/>
      <c r="I75" s="395"/>
      <c r="J75" s="395"/>
      <c r="K75" s="4"/>
    </row>
    <row r="76" spans="1:9" ht="15.75">
      <c r="A76" s="21"/>
      <c r="B76" s="4"/>
      <c r="C76" s="11"/>
      <c r="D76" s="11"/>
      <c r="E76" s="11"/>
      <c r="F76" s="11"/>
      <c r="G76" s="11"/>
      <c r="H76" s="11"/>
      <c r="I76" s="11"/>
    </row>
    <row r="77" spans="1:11" ht="15.75">
      <c r="A77" s="21"/>
      <c r="B77" s="444" t="s">
        <v>225</v>
      </c>
      <c r="C77" s="444"/>
      <c r="D77" s="444"/>
      <c r="E77" s="444"/>
      <c r="F77" s="444"/>
      <c r="G77" s="444"/>
      <c r="H77" s="444"/>
      <c r="I77" s="444"/>
      <c r="J77" s="444"/>
      <c r="K77" s="3"/>
    </row>
    <row r="78" spans="1:11" ht="15.75">
      <c r="A78" s="21"/>
      <c r="B78" s="22"/>
      <c r="C78" s="22"/>
      <c r="D78" s="22"/>
      <c r="E78" s="22"/>
      <c r="F78" s="22"/>
      <c r="G78" s="22"/>
      <c r="H78" s="22"/>
      <c r="I78" s="22"/>
      <c r="J78" s="22"/>
      <c r="K78" s="22"/>
    </row>
    <row r="79" spans="1:11" ht="15.75" customHeight="1">
      <c r="A79" s="21" t="s">
        <v>141</v>
      </c>
      <c r="B79" s="395" t="s">
        <v>33</v>
      </c>
      <c r="C79" s="395"/>
      <c r="D79" s="395"/>
      <c r="E79" s="395"/>
      <c r="F79" s="395"/>
      <c r="G79" s="395"/>
      <c r="H79" s="395"/>
      <c r="I79" s="395"/>
      <c r="J79" s="395"/>
      <c r="K79" s="4"/>
    </row>
    <row r="80" spans="1:9" ht="15.75" customHeight="1">
      <c r="A80" s="21"/>
      <c r="B80" s="4"/>
      <c r="C80" s="3"/>
      <c r="D80" s="3"/>
      <c r="E80" s="3"/>
      <c r="F80" s="3"/>
      <c r="G80" s="3"/>
      <c r="H80" s="3"/>
      <c r="I80" s="3"/>
    </row>
    <row r="81" spans="1:11" ht="15.75" customHeight="1">
      <c r="A81" s="21"/>
      <c r="B81" s="389" t="s">
        <v>34</v>
      </c>
      <c r="C81" s="389"/>
      <c r="D81" s="389"/>
      <c r="E81" s="389"/>
      <c r="F81" s="389"/>
      <c r="G81" s="389"/>
      <c r="H81" s="389"/>
      <c r="I81" s="389"/>
      <c r="J81" s="389"/>
      <c r="K81" s="11"/>
    </row>
    <row r="82" spans="1:11" ht="15.75" customHeight="1">
      <c r="A82" s="21"/>
      <c r="B82" s="5"/>
      <c r="C82" s="5"/>
      <c r="D82" s="5"/>
      <c r="E82" s="5"/>
      <c r="H82" s="5"/>
      <c r="I82" s="5"/>
      <c r="J82" s="5"/>
      <c r="K82" s="5"/>
    </row>
    <row r="83" spans="1:8" ht="15.75" customHeight="1">
      <c r="A83" s="21"/>
      <c r="B83" s="5"/>
      <c r="C83" s="5"/>
      <c r="D83" s="5"/>
      <c r="E83" s="5"/>
      <c r="H83" s="487" t="s">
        <v>265</v>
      </c>
    </row>
    <row r="84" spans="1:8" ht="15.75" customHeight="1">
      <c r="A84" s="21"/>
      <c r="B84" s="5"/>
      <c r="C84" s="5"/>
      <c r="D84" s="5"/>
      <c r="E84" s="5"/>
      <c r="H84" s="487"/>
    </row>
    <row r="85" spans="1:8" ht="15.75" customHeight="1">
      <c r="A85" s="21"/>
      <c r="B85" s="5"/>
      <c r="C85" s="5"/>
      <c r="D85" s="5"/>
      <c r="E85" s="5"/>
      <c r="H85" s="193" t="s">
        <v>376</v>
      </c>
    </row>
    <row r="86" spans="1:8" ht="15.75" customHeight="1">
      <c r="A86" s="21"/>
      <c r="B86" s="3"/>
      <c r="C86" s="3"/>
      <c r="D86" s="3"/>
      <c r="E86" s="3"/>
      <c r="H86" s="143" t="s">
        <v>6</v>
      </c>
    </row>
    <row r="87" spans="1:8" ht="15.75" customHeight="1">
      <c r="A87" s="21"/>
      <c r="B87" s="3"/>
      <c r="C87" s="3"/>
      <c r="D87" s="3"/>
      <c r="E87" s="3"/>
      <c r="H87" s="143"/>
    </row>
    <row r="88" spans="1:8" ht="15.75" customHeight="1">
      <c r="A88" s="21"/>
      <c r="B88" s="444" t="s">
        <v>35</v>
      </c>
      <c r="C88" s="444"/>
      <c r="D88" s="444"/>
      <c r="E88" s="444"/>
      <c r="F88" s="444"/>
      <c r="G88" s="444"/>
      <c r="H88" s="114">
        <f>+'Financial Position'!F51+'Financial Position'!F52</f>
        <v>208</v>
      </c>
    </row>
    <row r="89" spans="1:8" ht="15.75" customHeight="1">
      <c r="A89" s="21"/>
      <c r="B89" s="444" t="s">
        <v>36</v>
      </c>
      <c r="C89" s="444"/>
      <c r="D89" s="444"/>
      <c r="E89" s="444"/>
      <c r="F89" s="444"/>
      <c r="G89" s="444"/>
      <c r="H89" s="114" t="s">
        <v>122</v>
      </c>
    </row>
    <row r="90" spans="1:11" ht="15.75" customHeight="1" thickBot="1">
      <c r="A90" s="21"/>
      <c r="B90" s="444" t="s">
        <v>32</v>
      </c>
      <c r="C90" s="444"/>
      <c r="D90" s="444"/>
      <c r="E90" s="444"/>
      <c r="F90" s="444"/>
      <c r="G90" s="474"/>
      <c r="H90" s="115">
        <f>SUM(H88:H89)</f>
        <v>208</v>
      </c>
      <c r="J90" s="3"/>
      <c r="K90" s="3"/>
    </row>
    <row r="91" spans="1:11" ht="15.75" customHeight="1" thickTop="1">
      <c r="A91" s="21"/>
      <c r="B91" s="3"/>
      <c r="C91" s="3"/>
      <c r="D91" s="3"/>
      <c r="E91" s="3"/>
      <c r="F91" s="3"/>
      <c r="G91" s="3"/>
      <c r="H91" s="102"/>
      <c r="I91" s="3"/>
      <c r="J91" s="3"/>
      <c r="K91" s="3"/>
    </row>
    <row r="92" spans="2:11" ht="15.75" customHeight="1">
      <c r="B92" s="389" t="s">
        <v>387</v>
      </c>
      <c r="C92" s="389"/>
      <c r="D92" s="389"/>
      <c r="E92" s="389"/>
      <c r="F92" s="389"/>
      <c r="G92" s="389"/>
      <c r="H92" s="389"/>
      <c r="I92" s="389"/>
      <c r="J92" s="389"/>
      <c r="K92" s="27"/>
    </row>
    <row r="93" spans="2:11" ht="15.75" customHeight="1">
      <c r="B93" s="5"/>
      <c r="C93" s="5"/>
      <c r="D93" s="5"/>
      <c r="E93" s="5"/>
      <c r="F93" s="5"/>
      <c r="G93" s="5"/>
      <c r="H93" s="5"/>
      <c r="I93" s="5"/>
      <c r="J93" s="5"/>
      <c r="K93" s="27"/>
    </row>
    <row r="94" spans="1:10" ht="15.75" customHeight="1">
      <c r="A94" s="21"/>
      <c r="B94" s="389" t="s">
        <v>93</v>
      </c>
      <c r="C94" s="389"/>
      <c r="D94" s="389"/>
      <c r="E94" s="389"/>
      <c r="F94" s="389"/>
      <c r="G94" s="389"/>
      <c r="H94" s="389"/>
      <c r="I94" s="389"/>
      <c r="J94" s="389"/>
    </row>
    <row r="95" spans="1:10" ht="15.75" customHeight="1">
      <c r="A95" s="21"/>
      <c r="B95" s="5"/>
      <c r="C95" s="5"/>
      <c r="D95" s="5"/>
      <c r="E95" s="5"/>
      <c r="F95" s="5"/>
      <c r="G95" s="5"/>
      <c r="H95" s="5"/>
      <c r="I95" s="5"/>
      <c r="J95" s="5"/>
    </row>
    <row r="96" spans="1:11" ht="15.75" customHeight="1">
      <c r="A96" s="21"/>
      <c r="B96" s="444" t="s">
        <v>37</v>
      </c>
      <c r="C96" s="444"/>
      <c r="D96" s="444"/>
      <c r="E96" s="444"/>
      <c r="F96" s="444"/>
      <c r="G96" s="444"/>
      <c r="H96" s="444"/>
      <c r="I96" s="444"/>
      <c r="J96" s="444"/>
      <c r="K96" s="3"/>
    </row>
    <row r="97" spans="1:10" ht="15.75" customHeight="1">
      <c r="A97" s="21"/>
      <c r="B97" s="3"/>
      <c r="C97" s="3"/>
      <c r="D97" s="3"/>
      <c r="E97" s="3"/>
      <c r="F97" s="3"/>
      <c r="G97" s="3"/>
      <c r="H97" s="3"/>
      <c r="I97" s="3"/>
      <c r="J97" s="3"/>
    </row>
    <row r="98" spans="1:11" ht="15.75">
      <c r="A98" s="21" t="s">
        <v>142</v>
      </c>
      <c r="B98" s="395" t="s">
        <v>119</v>
      </c>
      <c r="C98" s="395"/>
      <c r="D98" s="395"/>
      <c r="E98" s="395"/>
      <c r="F98" s="395"/>
      <c r="G98" s="395"/>
      <c r="H98" s="395"/>
      <c r="I98" s="395"/>
      <c r="J98" s="395"/>
      <c r="K98" s="4"/>
    </row>
    <row r="99" spans="1:11" ht="15.75">
      <c r="A99" s="21"/>
      <c r="B99" s="4"/>
      <c r="C99" s="3"/>
      <c r="D99" s="3"/>
      <c r="E99" s="3"/>
      <c r="F99" s="3"/>
      <c r="G99" s="3"/>
      <c r="H99" s="3"/>
      <c r="I99" s="3"/>
      <c r="J99" s="3"/>
      <c r="K99" s="3"/>
    </row>
    <row r="100" spans="1:11" ht="15.75" customHeight="1">
      <c r="A100" s="21"/>
      <c r="B100" s="389" t="s">
        <v>399</v>
      </c>
      <c r="C100" s="389"/>
      <c r="D100" s="389"/>
      <c r="E100" s="389"/>
      <c r="F100" s="389"/>
      <c r="G100" s="389"/>
      <c r="H100" s="389"/>
      <c r="I100" s="389"/>
      <c r="J100" s="389"/>
      <c r="K100" s="11"/>
    </row>
    <row r="101" spans="1:11" ht="15.75">
      <c r="A101" s="21"/>
      <c r="B101" s="389"/>
      <c r="C101" s="389"/>
      <c r="D101" s="389"/>
      <c r="E101" s="389"/>
      <c r="F101" s="389"/>
      <c r="G101" s="389"/>
      <c r="H101" s="389"/>
      <c r="I101" s="389"/>
      <c r="J101" s="389"/>
      <c r="K101" s="11"/>
    </row>
    <row r="102" spans="1:11" ht="15.75">
      <c r="A102" s="21"/>
      <c r="B102" s="389"/>
      <c r="C102" s="389"/>
      <c r="D102" s="389"/>
      <c r="E102" s="389"/>
      <c r="F102" s="389"/>
      <c r="G102" s="389"/>
      <c r="H102" s="389"/>
      <c r="I102" s="389"/>
      <c r="J102" s="389"/>
      <c r="K102" s="11"/>
    </row>
    <row r="103" spans="1:11" ht="15.75">
      <c r="A103" s="21"/>
      <c r="B103" s="88"/>
      <c r="C103" s="88"/>
      <c r="D103" s="88"/>
      <c r="E103" s="88"/>
      <c r="F103" s="88"/>
      <c r="G103" s="88"/>
      <c r="H103" s="88"/>
      <c r="I103" s="88"/>
      <c r="J103" s="77"/>
      <c r="K103" s="77"/>
    </row>
    <row r="104" spans="2:11" ht="15.75" customHeight="1">
      <c r="B104" s="89" t="s">
        <v>120</v>
      </c>
      <c r="C104" s="389" t="s">
        <v>121</v>
      </c>
      <c r="D104" s="389"/>
      <c r="E104" s="389"/>
      <c r="F104" s="389"/>
      <c r="G104" s="389"/>
      <c r="H104" s="389"/>
      <c r="I104" s="389"/>
      <c r="J104" s="389"/>
      <c r="K104" s="11"/>
    </row>
    <row r="105" spans="1:11" ht="15.75">
      <c r="A105" s="89"/>
      <c r="B105" s="11"/>
      <c r="C105" s="389"/>
      <c r="D105" s="389"/>
      <c r="E105" s="389"/>
      <c r="F105" s="389"/>
      <c r="G105" s="389"/>
      <c r="H105" s="389"/>
      <c r="I105" s="389"/>
      <c r="J105" s="389"/>
      <c r="K105" s="11"/>
    </row>
    <row r="106" spans="1:11" ht="15.75">
      <c r="A106" s="89"/>
      <c r="B106" s="11"/>
      <c r="C106" s="389"/>
      <c r="D106" s="389"/>
      <c r="E106" s="389"/>
      <c r="F106" s="389"/>
      <c r="G106" s="389"/>
      <c r="H106" s="389"/>
      <c r="I106" s="389"/>
      <c r="J106" s="389"/>
      <c r="K106" s="11"/>
    </row>
    <row r="107" spans="1:11" ht="15.75">
      <c r="A107" s="89"/>
      <c r="B107" s="11"/>
      <c r="C107" s="389"/>
      <c r="D107" s="389"/>
      <c r="E107" s="389"/>
      <c r="F107" s="389"/>
      <c r="G107" s="389"/>
      <c r="H107" s="389"/>
      <c r="I107" s="389"/>
      <c r="J107" s="389"/>
      <c r="K107" s="11"/>
    </row>
    <row r="108" spans="1:11" ht="15.75" customHeight="1">
      <c r="A108" s="21"/>
      <c r="B108" s="88"/>
      <c r="C108" s="88"/>
      <c r="D108" s="88"/>
      <c r="E108" s="88"/>
      <c r="F108" s="88"/>
      <c r="G108" s="88"/>
      <c r="H108" s="88"/>
      <c r="I108" s="88"/>
      <c r="J108" s="77"/>
      <c r="K108" s="77"/>
    </row>
    <row r="109" spans="2:11" ht="15.75" customHeight="1">
      <c r="B109" s="89" t="s">
        <v>122</v>
      </c>
      <c r="C109" s="389" t="s">
        <v>123</v>
      </c>
      <c r="D109" s="389"/>
      <c r="E109" s="389"/>
      <c r="F109" s="389"/>
      <c r="G109" s="389"/>
      <c r="H109" s="389"/>
      <c r="I109" s="389"/>
      <c r="J109" s="389"/>
      <c r="K109" s="11"/>
    </row>
    <row r="110" spans="2:11" ht="15.75" customHeight="1">
      <c r="B110" s="89"/>
      <c r="C110" s="389"/>
      <c r="D110" s="389"/>
      <c r="E110" s="389"/>
      <c r="F110" s="389"/>
      <c r="G110" s="389"/>
      <c r="H110" s="389"/>
      <c r="I110" s="389"/>
      <c r="J110" s="389"/>
      <c r="K110" s="11"/>
    </row>
    <row r="111" spans="2:11" ht="15.75" customHeight="1">
      <c r="B111" s="89" t="s">
        <v>124</v>
      </c>
      <c r="C111" s="389" t="s">
        <v>125</v>
      </c>
      <c r="D111" s="389"/>
      <c r="E111" s="389"/>
      <c r="F111" s="389"/>
      <c r="G111" s="389"/>
      <c r="H111" s="389"/>
      <c r="I111" s="389"/>
      <c r="J111" s="389"/>
      <c r="K111" s="11"/>
    </row>
    <row r="112" spans="2:11" ht="15.75" customHeight="1">
      <c r="B112" s="89"/>
      <c r="C112" s="389"/>
      <c r="D112" s="389"/>
      <c r="E112" s="389"/>
      <c r="F112" s="389"/>
      <c r="G112" s="389"/>
      <c r="H112" s="389"/>
      <c r="I112" s="389"/>
      <c r="J112" s="389"/>
      <c r="K112" s="11"/>
    </row>
    <row r="113" spans="1:11" ht="15.75">
      <c r="A113" s="89"/>
      <c r="B113" s="11"/>
      <c r="C113" s="389"/>
      <c r="D113" s="389"/>
      <c r="E113" s="389"/>
      <c r="F113" s="389"/>
      <c r="G113" s="389"/>
      <c r="H113" s="389"/>
      <c r="I113" s="389"/>
      <c r="J113" s="389"/>
      <c r="K113" s="11"/>
    </row>
    <row r="114" spans="1:11" ht="15.75" customHeight="1">
      <c r="A114" s="21"/>
      <c r="B114" s="11"/>
      <c r="C114" s="88"/>
      <c r="D114" s="88"/>
      <c r="E114" s="88"/>
      <c r="F114" s="88"/>
      <c r="G114" s="88"/>
      <c r="H114" s="88"/>
      <c r="I114" s="88"/>
      <c r="J114" s="77"/>
      <c r="K114" s="77"/>
    </row>
    <row r="115" spans="2:11" ht="15.75" customHeight="1">
      <c r="B115" s="89" t="s">
        <v>126</v>
      </c>
      <c r="C115" s="389" t="s">
        <v>127</v>
      </c>
      <c r="D115" s="389"/>
      <c r="E115" s="389"/>
      <c r="F115" s="389"/>
      <c r="G115" s="389"/>
      <c r="H115" s="389"/>
      <c r="I115" s="389"/>
      <c r="J115" s="389"/>
      <c r="K115" s="11"/>
    </row>
    <row r="116" spans="1:11" ht="15.75">
      <c r="A116" s="8"/>
      <c r="B116" s="11"/>
      <c r="C116" s="389"/>
      <c r="D116" s="389"/>
      <c r="E116" s="389"/>
      <c r="F116" s="389"/>
      <c r="G116" s="389"/>
      <c r="H116" s="389"/>
      <c r="I116" s="389"/>
      <c r="J116" s="389"/>
      <c r="K116" s="11"/>
    </row>
    <row r="117" spans="1:11" ht="15.75">
      <c r="A117" s="8"/>
      <c r="B117" s="11"/>
      <c r="C117" s="389"/>
      <c r="D117" s="389"/>
      <c r="E117" s="389"/>
      <c r="F117" s="389"/>
      <c r="G117" s="389"/>
      <c r="H117" s="389"/>
      <c r="I117" s="389"/>
      <c r="J117" s="389"/>
      <c r="K117" s="11"/>
    </row>
    <row r="118" spans="1:11" ht="15.75">
      <c r="A118" s="89"/>
      <c r="B118" s="11"/>
      <c r="C118" s="11"/>
      <c r="D118" s="11"/>
      <c r="E118" s="11"/>
      <c r="F118" s="11"/>
      <c r="G118" s="11"/>
      <c r="H118" s="11"/>
      <c r="I118" s="11"/>
      <c r="J118" s="11"/>
      <c r="K118" s="11"/>
    </row>
    <row r="119" spans="1:11" ht="15.75" customHeight="1">
      <c r="A119" s="89"/>
      <c r="B119" s="389" t="s">
        <v>128</v>
      </c>
      <c r="C119" s="389"/>
      <c r="D119" s="389"/>
      <c r="E119" s="389"/>
      <c r="F119" s="389"/>
      <c r="G119" s="389"/>
      <c r="H119" s="389"/>
      <c r="I119" s="389"/>
      <c r="J119" s="389"/>
      <c r="K119" s="77"/>
    </row>
    <row r="120" spans="1:11" ht="18.75" customHeight="1">
      <c r="A120" s="89"/>
      <c r="B120" s="389"/>
      <c r="C120" s="389"/>
      <c r="D120" s="389"/>
      <c r="E120" s="389"/>
      <c r="F120" s="389"/>
      <c r="G120" s="389"/>
      <c r="H120" s="389"/>
      <c r="I120" s="389"/>
      <c r="J120" s="389"/>
      <c r="K120" s="77"/>
    </row>
    <row r="121" spans="1:11" ht="15.75" customHeight="1">
      <c r="A121" s="89"/>
      <c r="B121" s="5"/>
      <c r="C121" s="14"/>
      <c r="D121" s="14"/>
      <c r="E121" s="14"/>
      <c r="F121" s="14"/>
      <c r="G121" s="14"/>
      <c r="H121" s="14"/>
      <c r="I121" s="14"/>
      <c r="J121" s="77"/>
      <c r="K121" s="77"/>
    </row>
    <row r="122" spans="1:11" ht="15.75" customHeight="1">
      <c r="A122" s="21"/>
      <c r="B122" s="389" t="s">
        <v>129</v>
      </c>
      <c r="C122" s="389"/>
      <c r="D122" s="389"/>
      <c r="E122" s="389"/>
      <c r="F122" s="389"/>
      <c r="G122" s="389"/>
      <c r="H122" s="389"/>
      <c r="I122" s="389"/>
      <c r="J122" s="389"/>
      <c r="K122" s="11"/>
    </row>
    <row r="123" spans="1:11" ht="15.75">
      <c r="A123" s="21"/>
      <c r="B123" s="389"/>
      <c r="C123" s="389"/>
      <c r="D123" s="389"/>
      <c r="E123" s="389"/>
      <c r="F123" s="389"/>
      <c r="G123" s="389"/>
      <c r="H123" s="389"/>
      <c r="I123" s="389"/>
      <c r="J123" s="389"/>
      <c r="K123" s="11"/>
    </row>
    <row r="124" ht="15.75">
      <c r="A124" s="21"/>
    </row>
    <row r="125" spans="1:11" ht="15.75" customHeight="1">
      <c r="A125" s="21"/>
      <c r="B125" s="389" t="s">
        <v>388</v>
      </c>
      <c r="C125" s="389"/>
      <c r="D125" s="389"/>
      <c r="E125" s="389"/>
      <c r="F125" s="389"/>
      <c r="G125" s="389"/>
      <c r="H125" s="389"/>
      <c r="I125" s="389"/>
      <c r="J125" s="389"/>
      <c r="K125" s="11"/>
    </row>
    <row r="126" spans="1:11" ht="15.75" customHeight="1">
      <c r="A126" s="21"/>
      <c r="B126" s="5"/>
      <c r="C126" s="5"/>
      <c r="D126" s="5"/>
      <c r="E126" s="5"/>
      <c r="F126" s="237"/>
      <c r="G126" s="5"/>
      <c r="H126" s="5"/>
      <c r="I126" s="5"/>
      <c r="J126" s="5"/>
      <c r="K126" s="5"/>
    </row>
    <row r="127" spans="1:10" ht="15.75">
      <c r="A127" s="21"/>
      <c r="F127" s="238" t="s">
        <v>136</v>
      </c>
      <c r="H127" s="238" t="s">
        <v>132</v>
      </c>
      <c r="I127" s="64"/>
      <c r="J127" s="238" t="s">
        <v>133</v>
      </c>
    </row>
    <row r="128" spans="1:10" ht="15.75">
      <c r="A128" s="21"/>
      <c r="F128" s="193" t="s">
        <v>137</v>
      </c>
      <c r="H128" s="193" t="s">
        <v>135</v>
      </c>
      <c r="I128" s="64"/>
      <c r="J128" s="193" t="s">
        <v>134</v>
      </c>
    </row>
    <row r="129" spans="1:10" ht="15.75">
      <c r="A129" s="21"/>
      <c r="F129" s="239" t="s">
        <v>48</v>
      </c>
      <c r="H129" s="239" t="s">
        <v>48</v>
      </c>
      <c r="I129" s="7"/>
      <c r="J129" s="239" t="s">
        <v>48</v>
      </c>
    </row>
    <row r="130" spans="1:10" ht="15.75">
      <c r="A130" s="21"/>
      <c r="F130" s="240"/>
      <c r="H130" s="240"/>
      <c r="J130" s="89"/>
    </row>
    <row r="131" spans="1:10" ht="16.5" thickBot="1">
      <c r="A131" s="21"/>
      <c r="B131" s="404" t="s">
        <v>138</v>
      </c>
      <c r="C131" s="404"/>
      <c r="D131" s="404"/>
      <c r="E131" s="406"/>
      <c r="F131" s="241">
        <f>'Explanatory Notes'!I192</f>
        <v>16557</v>
      </c>
      <c r="H131" s="242">
        <f>-'Statements of Cash Flows'!$I$63</f>
        <v>113</v>
      </c>
      <c r="J131" s="243" t="s">
        <v>122</v>
      </c>
    </row>
    <row r="132" spans="1:8" ht="16.5" thickTop="1">
      <c r="A132" s="21"/>
      <c r="H132" s="89"/>
    </row>
    <row r="133" spans="1:11" ht="15.75" customHeight="1">
      <c r="A133" s="21"/>
      <c r="B133" s="389" t="s">
        <v>400</v>
      </c>
      <c r="C133" s="389"/>
      <c r="D133" s="389"/>
      <c r="E133" s="389"/>
      <c r="F133" s="389"/>
      <c r="G133" s="389"/>
      <c r="H133" s="389"/>
      <c r="I133" s="389"/>
      <c r="J133" s="389"/>
      <c r="K133" s="77"/>
    </row>
    <row r="134" spans="1:11" ht="15.75">
      <c r="A134" s="21"/>
      <c r="B134" s="389"/>
      <c r="C134" s="389"/>
      <c r="D134" s="389"/>
      <c r="E134" s="389"/>
      <c r="F134" s="389"/>
      <c r="G134" s="389"/>
      <c r="H134" s="389"/>
      <c r="I134" s="389"/>
      <c r="J134" s="389"/>
      <c r="K134" s="77"/>
    </row>
    <row r="135" spans="1:11" ht="15.75">
      <c r="A135" s="21" t="s">
        <v>143</v>
      </c>
      <c r="B135" s="395" t="s">
        <v>38</v>
      </c>
      <c r="C135" s="395"/>
      <c r="D135" s="395"/>
      <c r="E135" s="395"/>
      <c r="F135" s="395"/>
      <c r="G135" s="395"/>
      <c r="H135" s="395"/>
      <c r="I135" s="395"/>
      <c r="J135" s="395"/>
      <c r="K135" s="4"/>
    </row>
    <row r="136" spans="1:24" ht="15.75">
      <c r="A136" s="21"/>
      <c r="B136" s="4"/>
      <c r="C136" s="3"/>
      <c r="D136" s="3"/>
      <c r="E136" s="3"/>
      <c r="F136" s="3"/>
      <c r="G136" s="3"/>
      <c r="H136" s="3"/>
      <c r="I136" s="3"/>
      <c r="J136" s="3"/>
      <c r="K136" s="3"/>
      <c r="M136" s="389"/>
      <c r="N136" s="389"/>
      <c r="O136" s="389"/>
      <c r="P136" s="389"/>
      <c r="Q136" s="389"/>
      <c r="R136" s="389"/>
      <c r="S136" s="389"/>
      <c r="T136" s="389"/>
      <c r="U136" s="389"/>
      <c r="V136" s="389"/>
      <c r="W136" s="475"/>
      <c r="X136" s="475"/>
    </row>
    <row r="137" spans="1:24" ht="15.75">
      <c r="A137" s="21"/>
      <c r="B137" s="444" t="s">
        <v>1</v>
      </c>
      <c r="C137" s="444"/>
      <c r="D137" s="444"/>
      <c r="E137" s="444"/>
      <c r="F137" s="444"/>
      <c r="G137" s="444"/>
      <c r="H137" s="444"/>
      <c r="I137" s="444"/>
      <c r="J137" s="444"/>
      <c r="K137" s="3"/>
      <c r="M137" s="389"/>
      <c r="N137" s="389"/>
      <c r="O137" s="389"/>
      <c r="P137" s="389"/>
      <c r="Q137" s="389"/>
      <c r="R137" s="389"/>
      <c r="S137" s="389"/>
      <c r="T137" s="389"/>
      <c r="U137" s="389"/>
      <c r="V137" s="389"/>
      <c r="W137" s="475"/>
      <c r="X137" s="475"/>
    </row>
    <row r="138" spans="1:24" ht="15.75">
      <c r="A138" s="21"/>
      <c r="B138" s="444"/>
      <c r="C138" s="444"/>
      <c r="D138" s="444"/>
      <c r="E138" s="444"/>
      <c r="F138" s="444"/>
      <c r="G138" s="444"/>
      <c r="H138" s="444"/>
      <c r="I138" s="444"/>
      <c r="J138" s="444"/>
      <c r="K138" s="3"/>
      <c r="M138" s="5"/>
      <c r="N138" s="5"/>
      <c r="O138" s="5"/>
      <c r="P138" s="5"/>
      <c r="Q138" s="5"/>
      <c r="R138" s="5"/>
      <c r="S138" s="5"/>
      <c r="T138" s="5"/>
      <c r="U138" s="5"/>
      <c r="V138" s="5"/>
      <c r="W138" s="138"/>
      <c r="X138" s="138"/>
    </row>
    <row r="139" spans="1:9" ht="15.75">
      <c r="A139" s="21"/>
      <c r="B139" s="3"/>
      <c r="C139" s="3"/>
      <c r="D139" s="3"/>
      <c r="E139" s="3"/>
      <c r="F139" s="3"/>
      <c r="G139" s="3"/>
      <c r="H139" s="3"/>
      <c r="I139" s="3"/>
    </row>
    <row r="140" spans="1:11" ht="15.75">
      <c r="A140" s="21" t="s">
        <v>144</v>
      </c>
      <c r="B140" s="395" t="s">
        <v>271</v>
      </c>
      <c r="C140" s="395"/>
      <c r="D140" s="395"/>
      <c r="E140" s="395"/>
      <c r="F140" s="395"/>
      <c r="G140" s="395"/>
      <c r="H140" s="395"/>
      <c r="I140" s="395"/>
      <c r="J140" s="395"/>
      <c r="K140" s="4"/>
    </row>
    <row r="141" spans="1:9" ht="15.75">
      <c r="A141" s="21"/>
      <c r="B141" s="5"/>
      <c r="C141" s="3"/>
      <c r="D141" s="5"/>
      <c r="E141" s="5"/>
      <c r="F141" s="5"/>
      <c r="G141" s="5"/>
      <c r="H141" s="5"/>
      <c r="I141" s="5"/>
    </row>
    <row r="142" spans="1:11" ht="15.75">
      <c r="A142" s="21"/>
      <c r="B142" s="444" t="s">
        <v>272</v>
      </c>
      <c r="C142" s="444"/>
      <c r="D142" s="444"/>
      <c r="E142" s="444"/>
      <c r="F142" s="444"/>
      <c r="G142" s="444"/>
      <c r="H142" s="444"/>
      <c r="I142" s="444"/>
      <c r="J142" s="444"/>
      <c r="K142" s="3"/>
    </row>
    <row r="143" spans="1:11" ht="15" customHeight="1">
      <c r="A143" s="21"/>
      <c r="B143" s="22"/>
      <c r="C143" s="22"/>
      <c r="D143" s="22"/>
      <c r="E143" s="22"/>
      <c r="F143" s="22"/>
      <c r="G143" s="22"/>
      <c r="H143" s="22"/>
      <c r="I143" s="22"/>
      <c r="J143" s="22"/>
      <c r="K143" s="3"/>
    </row>
    <row r="144" spans="1:10" ht="15.75" customHeight="1">
      <c r="A144" s="21"/>
      <c r="F144" s="477" t="s">
        <v>329</v>
      </c>
      <c r="G144" s="477"/>
      <c r="I144" s="477" t="s">
        <v>331</v>
      </c>
      <c r="J144" s="477"/>
    </row>
    <row r="145" spans="1:11" ht="15.75" customHeight="1">
      <c r="A145" s="21"/>
      <c r="B145" s="36"/>
      <c r="C145" s="22"/>
      <c r="D145" s="22"/>
      <c r="E145" s="22"/>
      <c r="F145" s="476" t="s">
        <v>265</v>
      </c>
      <c r="G145" s="478" t="s">
        <v>266</v>
      </c>
      <c r="I145" s="476" t="s">
        <v>267</v>
      </c>
      <c r="J145" s="476" t="s">
        <v>330</v>
      </c>
      <c r="K145" s="22"/>
    </row>
    <row r="146" spans="1:11" ht="15.75" customHeight="1">
      <c r="A146" s="21"/>
      <c r="B146" s="36"/>
      <c r="C146" s="22"/>
      <c r="D146" s="22"/>
      <c r="E146" s="22"/>
      <c r="F146" s="476"/>
      <c r="G146" s="478"/>
      <c r="I146" s="476"/>
      <c r="J146" s="476"/>
      <c r="K146" s="22"/>
    </row>
    <row r="147" spans="1:11" ht="15.75" customHeight="1">
      <c r="A147" s="21"/>
      <c r="B147" s="36"/>
      <c r="C147" s="22"/>
      <c r="D147" s="22"/>
      <c r="E147" s="22"/>
      <c r="F147" s="476"/>
      <c r="G147" s="478"/>
      <c r="I147" s="476"/>
      <c r="J147" s="476"/>
      <c r="K147" s="22"/>
    </row>
    <row r="148" spans="1:10" ht="15.75">
      <c r="A148" s="21"/>
      <c r="B148" s="5"/>
      <c r="C148" s="5"/>
      <c r="D148" s="5"/>
      <c r="E148" s="5"/>
      <c r="F148" s="193" t="s">
        <v>376</v>
      </c>
      <c r="G148" s="193" t="s">
        <v>377</v>
      </c>
      <c r="I148" s="193" t="s">
        <v>376</v>
      </c>
      <c r="J148" s="193" t="s">
        <v>377</v>
      </c>
    </row>
    <row r="149" spans="1:10" ht="15.75" customHeight="1" thickBot="1">
      <c r="A149" s="21"/>
      <c r="B149" s="468" t="s">
        <v>273</v>
      </c>
      <c r="C149" s="468"/>
      <c r="D149" s="468"/>
      <c r="E149" s="468"/>
      <c r="F149" s="469">
        <f>'Comprehensive Income'!E42</f>
        <v>600</v>
      </c>
      <c r="G149" s="471">
        <f>+'Comprehensive Income'!G42</f>
        <v>422</v>
      </c>
      <c r="I149" s="472">
        <f>'Comprehensive Income'!I42</f>
        <v>1152</v>
      </c>
      <c r="J149" s="471">
        <f>+'Comprehensive Income'!K42</f>
        <v>1243</v>
      </c>
    </row>
    <row r="150" spans="1:10" ht="17.25" thickBot="1" thickTop="1">
      <c r="A150" s="21"/>
      <c r="B150" s="468"/>
      <c r="C150" s="468"/>
      <c r="D150" s="468"/>
      <c r="E150" s="468"/>
      <c r="F150" s="470"/>
      <c r="G150" s="471"/>
      <c r="I150" s="473"/>
      <c r="J150" s="471"/>
    </row>
    <row r="151" spans="1:9" ht="16.5" thickTop="1">
      <c r="A151" s="21"/>
      <c r="B151" s="16"/>
      <c r="C151" s="16"/>
      <c r="D151" s="16"/>
      <c r="E151" s="16"/>
      <c r="F151" s="280"/>
      <c r="G151" s="281"/>
      <c r="I151" s="111"/>
    </row>
    <row r="152" spans="1:14" s="27" customFormat="1" ht="31.5" customHeight="1">
      <c r="A152" s="64"/>
      <c r="B152" s="404" t="s">
        <v>274</v>
      </c>
      <c r="C152" s="404"/>
      <c r="D152" s="404"/>
      <c r="E152" s="404"/>
      <c r="F152" s="285">
        <v>252000</v>
      </c>
      <c r="G152" s="286">
        <f>+F152</f>
        <v>252000</v>
      </c>
      <c r="I152" s="285">
        <v>252000</v>
      </c>
      <c r="J152" s="286">
        <f>+I152</f>
        <v>252000</v>
      </c>
      <c r="N152" s="287"/>
    </row>
    <row r="153" spans="1:9" ht="15.75">
      <c r="A153" s="21"/>
      <c r="B153" s="5"/>
      <c r="C153" s="5"/>
      <c r="D153" s="5"/>
      <c r="E153" s="5"/>
      <c r="F153" s="101"/>
      <c r="I153" s="101"/>
    </row>
    <row r="154" spans="1:14" ht="16.5" customHeight="1" thickBot="1">
      <c r="A154" s="21"/>
      <c r="B154" s="444" t="s">
        <v>332</v>
      </c>
      <c r="C154" s="444"/>
      <c r="D154" s="444"/>
      <c r="E154" s="444"/>
      <c r="F154" s="205">
        <f>+F149/252000*100</f>
        <v>0.2380952380952381</v>
      </c>
      <c r="G154" s="260">
        <f>+G149/G152*100</f>
        <v>0.16746031746031745</v>
      </c>
      <c r="I154" s="205">
        <f>+I149/252000*100</f>
        <v>0.4571428571428572</v>
      </c>
      <c r="J154" s="205">
        <f>+J149/252000*100</f>
        <v>0.4932539682539682</v>
      </c>
      <c r="N154" s="93"/>
    </row>
    <row r="155" spans="1:6" ht="16.5" thickTop="1">
      <c r="A155" s="21"/>
      <c r="B155" s="5"/>
      <c r="C155" s="3"/>
      <c r="D155" s="5"/>
      <c r="E155" s="5"/>
      <c r="F155" s="37"/>
    </row>
    <row r="156" spans="1:11" ht="15.75" customHeight="1" thickBot="1">
      <c r="A156" s="140"/>
      <c r="B156" s="444" t="s">
        <v>333</v>
      </c>
      <c r="C156" s="444"/>
      <c r="D156" s="444"/>
      <c r="E156" s="444"/>
      <c r="F156" s="205" t="s">
        <v>13</v>
      </c>
      <c r="G156" s="205" t="s">
        <v>13</v>
      </c>
      <c r="I156" s="205" t="s">
        <v>13</v>
      </c>
      <c r="J156" s="205" t="s">
        <v>13</v>
      </c>
      <c r="K156" s="3"/>
    </row>
    <row r="157" spans="1:9" ht="16.5" thickTop="1">
      <c r="A157" s="21"/>
      <c r="B157" s="36"/>
      <c r="C157" s="4"/>
      <c r="D157" s="5"/>
      <c r="E157" s="5"/>
      <c r="F157" s="5"/>
      <c r="G157" s="5"/>
      <c r="I157" s="5"/>
    </row>
    <row r="158" spans="1:11" ht="15.75" customHeight="1">
      <c r="A158" s="21"/>
      <c r="B158" s="389" t="s">
        <v>334</v>
      </c>
      <c r="C158" s="389"/>
      <c r="D158" s="389"/>
      <c r="E158" s="389"/>
      <c r="F158" s="389"/>
      <c r="G158" s="389"/>
      <c r="H158" s="389"/>
      <c r="I158" s="389"/>
      <c r="J158" s="389"/>
      <c r="K158" s="11"/>
    </row>
    <row r="159" spans="1:11" ht="15.75" customHeight="1">
      <c r="A159" s="21"/>
      <c r="B159" s="5"/>
      <c r="C159" s="5"/>
      <c r="D159" s="5"/>
      <c r="E159" s="5"/>
      <c r="F159" s="5"/>
      <c r="G159" s="5"/>
      <c r="H159" s="5"/>
      <c r="I159" s="5"/>
      <c r="J159" s="5"/>
      <c r="K159" s="11"/>
    </row>
    <row r="160" spans="1:11" ht="15.75">
      <c r="A160" s="21" t="s">
        <v>146</v>
      </c>
      <c r="B160" s="395" t="s">
        <v>94</v>
      </c>
      <c r="C160" s="395"/>
      <c r="D160" s="395"/>
      <c r="E160" s="395"/>
      <c r="F160" s="395"/>
      <c r="G160" s="395"/>
      <c r="H160" s="395"/>
      <c r="I160" s="395"/>
      <c r="J160" s="395"/>
      <c r="K160" s="4"/>
    </row>
    <row r="161" spans="1:9" ht="15.75">
      <c r="A161" s="21"/>
      <c r="B161" s="3"/>
      <c r="C161" s="3"/>
      <c r="D161" s="3"/>
      <c r="E161" s="3"/>
      <c r="F161" s="3"/>
      <c r="G161" s="3"/>
      <c r="H161" s="3"/>
      <c r="I161" s="3"/>
    </row>
    <row r="162" spans="1:24" ht="15.75" customHeight="1">
      <c r="A162" s="89"/>
      <c r="B162" s="485" t="s">
        <v>369</v>
      </c>
      <c r="C162" s="485"/>
      <c r="D162" s="485"/>
      <c r="E162" s="485"/>
      <c r="F162" s="485"/>
      <c r="G162" s="485"/>
      <c r="H162" s="485"/>
      <c r="I162" s="485"/>
      <c r="J162" s="485"/>
      <c r="K162" s="82"/>
      <c r="M162" s="27"/>
      <c r="N162" s="27"/>
      <c r="O162" s="27"/>
      <c r="P162" s="27"/>
      <c r="Q162" s="27"/>
      <c r="R162" s="27"/>
      <c r="S162" s="27"/>
      <c r="T162" s="27"/>
      <c r="U162" s="27"/>
      <c r="V162" s="27"/>
      <c r="W162" s="27"/>
      <c r="X162" s="27"/>
    </row>
    <row r="163" spans="2:24" ht="15.75" customHeight="1">
      <c r="B163" s="216"/>
      <c r="C163" s="216"/>
      <c r="D163" s="216"/>
      <c r="E163" s="216"/>
      <c r="F163" s="216"/>
      <c r="G163" s="216"/>
      <c r="H163" s="216"/>
      <c r="I163" s="216"/>
      <c r="J163" s="216"/>
      <c r="K163" s="216"/>
      <c r="M163" s="27"/>
      <c r="N163" s="27"/>
      <c r="O163" s="27"/>
      <c r="P163" s="27"/>
      <c r="Q163" s="27"/>
      <c r="R163" s="27"/>
      <c r="S163" s="27"/>
      <c r="T163" s="27"/>
      <c r="U163" s="27"/>
      <c r="V163" s="27"/>
      <c r="W163" s="27"/>
      <c r="X163" s="27"/>
    </row>
    <row r="164" spans="1:24" ht="15.75">
      <c r="A164" s="21" t="s">
        <v>152</v>
      </c>
      <c r="B164" s="395" t="s">
        <v>270</v>
      </c>
      <c r="C164" s="395"/>
      <c r="D164" s="395"/>
      <c r="E164" s="395"/>
      <c r="F164" s="395"/>
      <c r="G164" s="395"/>
      <c r="H164" s="395"/>
      <c r="I164" s="395"/>
      <c r="J164" s="395"/>
      <c r="K164" s="4"/>
      <c r="M164" s="27"/>
      <c r="N164" s="27"/>
      <c r="O164" s="27"/>
      <c r="P164" s="27"/>
      <c r="Q164" s="27"/>
      <c r="R164" s="27"/>
      <c r="S164" s="27"/>
      <c r="T164" s="27"/>
      <c r="U164" s="27"/>
      <c r="V164" s="27"/>
      <c r="W164" s="27"/>
      <c r="X164" s="27"/>
    </row>
    <row r="165" spans="1:24" ht="15.75">
      <c r="A165" s="21"/>
      <c r="B165" s="4"/>
      <c r="C165" s="90"/>
      <c r="D165" s="90"/>
      <c r="E165" s="90"/>
      <c r="F165" s="90"/>
      <c r="G165" s="90"/>
      <c r="H165" s="90"/>
      <c r="I165" s="90"/>
      <c r="J165" s="90"/>
      <c r="K165" s="90"/>
      <c r="M165" s="27"/>
      <c r="N165" s="27"/>
      <c r="O165" s="27"/>
      <c r="P165" s="27"/>
      <c r="Q165" s="27"/>
      <c r="R165" s="27"/>
      <c r="S165" s="27"/>
      <c r="T165" s="27"/>
      <c r="U165" s="27"/>
      <c r="V165" s="27"/>
      <c r="W165" s="27"/>
      <c r="X165" s="27"/>
    </row>
    <row r="166" spans="2:24" ht="15.75" customHeight="1">
      <c r="B166" s="482" t="s">
        <v>210</v>
      </c>
      <c r="C166" s="482"/>
      <c r="D166" s="482"/>
      <c r="E166" s="482"/>
      <c r="F166" s="482"/>
      <c r="G166" s="482"/>
      <c r="H166" s="482"/>
      <c r="I166" s="482"/>
      <c r="J166" s="482"/>
      <c r="K166" s="255"/>
      <c r="M166" s="27"/>
      <c r="N166" s="27"/>
      <c r="O166" s="27"/>
      <c r="P166" s="27"/>
      <c r="Q166" s="27"/>
      <c r="R166" s="27"/>
      <c r="S166" s="27"/>
      <c r="T166" s="27"/>
      <c r="U166" s="27"/>
      <c r="V166" s="27"/>
      <c r="W166" s="27"/>
      <c r="X166" s="27"/>
    </row>
    <row r="167" spans="2:24" ht="15.75" customHeight="1">
      <c r="B167" s="90"/>
      <c r="C167" s="90"/>
      <c r="D167" s="90"/>
      <c r="E167" s="90"/>
      <c r="F167" s="90"/>
      <c r="G167" s="392" t="s">
        <v>285</v>
      </c>
      <c r="I167" s="486" t="s">
        <v>286</v>
      </c>
      <c r="K167" s="232"/>
      <c r="M167" s="27"/>
      <c r="N167" s="27"/>
      <c r="O167" s="27"/>
      <c r="P167" s="27"/>
      <c r="Q167" s="27"/>
      <c r="R167" s="27"/>
      <c r="S167" s="27"/>
      <c r="T167" s="27"/>
      <c r="U167" s="27"/>
      <c r="V167" s="27"/>
      <c r="W167" s="27"/>
      <c r="X167" s="27"/>
    </row>
    <row r="168" spans="2:24" ht="15.75" customHeight="1">
      <c r="B168" s="90"/>
      <c r="C168" s="90"/>
      <c r="D168" s="90"/>
      <c r="E168" s="90"/>
      <c r="F168" s="90"/>
      <c r="G168" s="392"/>
      <c r="I168" s="486"/>
      <c r="K168" s="232"/>
      <c r="M168" s="27"/>
      <c r="N168" s="27"/>
      <c r="O168" s="27"/>
      <c r="P168" s="27"/>
      <c r="Q168" s="27"/>
      <c r="R168" s="27"/>
      <c r="S168" s="27"/>
      <c r="T168" s="27"/>
      <c r="U168" s="27"/>
      <c r="V168" s="27"/>
      <c r="W168" s="27"/>
      <c r="X168" s="27"/>
    </row>
    <row r="169" spans="2:24" ht="15.75" customHeight="1">
      <c r="B169" s="90"/>
      <c r="C169" s="90"/>
      <c r="D169" s="90"/>
      <c r="E169" s="90"/>
      <c r="F169" s="90"/>
      <c r="G169" s="392"/>
      <c r="I169" s="486"/>
      <c r="K169" s="232"/>
      <c r="M169" s="27"/>
      <c r="N169" s="27"/>
      <c r="O169" s="27"/>
      <c r="P169" s="27"/>
      <c r="Q169" s="27"/>
      <c r="R169" s="27"/>
      <c r="S169" s="27"/>
      <c r="T169" s="27"/>
      <c r="U169" s="27"/>
      <c r="V169" s="27"/>
      <c r="W169" s="27"/>
      <c r="X169" s="27"/>
    </row>
    <row r="170" spans="2:24" ht="15.75">
      <c r="B170" s="126"/>
      <c r="C170" s="126"/>
      <c r="D170" s="126"/>
      <c r="E170" s="126"/>
      <c r="F170" s="126"/>
      <c r="G170" s="197" t="s">
        <v>376</v>
      </c>
      <c r="I170" s="197" t="s">
        <v>359</v>
      </c>
      <c r="K170" s="197"/>
      <c r="M170" s="27"/>
      <c r="N170" s="27"/>
      <c r="O170" s="27"/>
      <c r="P170" s="27"/>
      <c r="Q170" s="27"/>
      <c r="R170" s="27"/>
      <c r="S170" s="27"/>
      <c r="T170" s="27"/>
      <c r="U170" s="27"/>
      <c r="V170" s="27"/>
      <c r="W170" s="27"/>
      <c r="X170" s="27"/>
    </row>
    <row r="171" spans="2:24" ht="15.75">
      <c r="B171" s="126"/>
      <c r="C171" s="126"/>
      <c r="D171" s="126"/>
      <c r="E171" s="126"/>
      <c r="F171" s="126"/>
      <c r="G171" s="229" t="s">
        <v>6</v>
      </c>
      <c r="I171" s="229" t="s">
        <v>6</v>
      </c>
      <c r="K171" s="233"/>
      <c r="M171" s="27"/>
      <c r="N171" s="27"/>
      <c r="O171" s="27"/>
      <c r="P171" s="27"/>
      <c r="Q171" s="27"/>
      <c r="R171" s="27"/>
      <c r="S171" s="27"/>
      <c r="T171" s="27"/>
      <c r="U171" s="27"/>
      <c r="V171" s="27"/>
      <c r="W171" s="27"/>
      <c r="X171" s="27"/>
    </row>
    <row r="172" spans="2:24" ht="15.75" customHeight="1">
      <c r="B172" s="482" t="s">
        <v>275</v>
      </c>
      <c r="C172" s="482"/>
      <c r="D172" s="482"/>
      <c r="E172" s="482"/>
      <c r="F172" s="482"/>
      <c r="G172" s="127"/>
      <c r="I172" s="149"/>
      <c r="K172" s="75"/>
      <c r="M172" s="27"/>
      <c r="N172" s="27"/>
      <c r="O172" s="27"/>
      <c r="P172" s="27"/>
      <c r="Q172" s="27"/>
      <c r="R172" s="27"/>
      <c r="S172" s="27"/>
      <c r="T172" s="27"/>
      <c r="U172" s="27"/>
      <c r="V172" s="27"/>
      <c r="W172" s="27"/>
      <c r="X172" s="27"/>
    </row>
    <row r="173" spans="2:24" ht="15.75" customHeight="1">
      <c r="B173" s="482" t="s">
        <v>153</v>
      </c>
      <c r="C173" s="482"/>
      <c r="D173" s="482"/>
      <c r="E173" s="482"/>
      <c r="F173" s="482"/>
      <c r="G173" s="198">
        <v>16925</v>
      </c>
      <c r="I173" s="234">
        <v>16002</v>
      </c>
      <c r="J173" s="284"/>
      <c r="K173" s="74"/>
      <c r="M173" s="231"/>
      <c r="N173" s="27"/>
      <c r="O173" s="27"/>
      <c r="P173" s="27"/>
      <c r="Q173" s="27"/>
      <c r="R173" s="27"/>
      <c r="S173" s="27"/>
      <c r="T173" s="27"/>
      <c r="U173" s="27"/>
      <c r="V173" s="27"/>
      <c r="W173" s="27"/>
      <c r="X173" s="27"/>
    </row>
    <row r="174" spans="2:24" ht="15.75" customHeight="1">
      <c r="B174" s="482" t="s">
        <v>250</v>
      </c>
      <c r="C174" s="482"/>
      <c r="D174" s="482"/>
      <c r="E174" s="482"/>
      <c r="F174" s="482"/>
      <c r="G174" s="194">
        <v>-471</v>
      </c>
      <c r="I174" s="245">
        <v>-471</v>
      </c>
      <c r="K174" s="194"/>
      <c r="M174" s="27"/>
      <c r="N174" s="27"/>
      <c r="O174" s="27"/>
      <c r="P174" s="27"/>
      <c r="Q174" s="27"/>
      <c r="R174" s="27"/>
      <c r="S174" s="27"/>
      <c r="T174" s="27"/>
      <c r="U174" s="27"/>
      <c r="V174" s="27"/>
      <c r="W174" s="27"/>
      <c r="X174" s="27"/>
    </row>
    <row r="175" spans="2:24" ht="15.75" customHeight="1">
      <c r="B175" s="90"/>
      <c r="C175" s="90"/>
      <c r="D175" s="279"/>
      <c r="E175" s="279"/>
      <c r="F175" s="279"/>
      <c r="G175" s="278"/>
      <c r="I175" s="48"/>
      <c r="K175" s="194"/>
      <c r="M175" s="27"/>
      <c r="N175" s="27"/>
      <c r="O175" s="27"/>
      <c r="P175" s="27"/>
      <c r="Q175" s="27"/>
      <c r="R175" s="27"/>
      <c r="S175" s="27"/>
      <c r="T175" s="27"/>
      <c r="U175" s="27"/>
      <c r="V175" s="27"/>
      <c r="W175" s="27"/>
      <c r="X175" s="27"/>
    </row>
    <row r="176" spans="2:24" ht="15.75">
      <c r="B176" s="126"/>
      <c r="C176" s="126"/>
      <c r="D176" s="126"/>
      <c r="E176" s="126"/>
      <c r="F176" s="126"/>
      <c r="G176" s="199">
        <f>SUM(G173:G175)</f>
        <v>16454</v>
      </c>
      <c r="I176" s="234">
        <f>SUM(I173:I175)</f>
        <v>15531</v>
      </c>
      <c r="K176" s="74"/>
      <c r="M176" s="27"/>
      <c r="N176" s="27"/>
      <c r="O176" s="27"/>
      <c r="P176" s="27"/>
      <c r="Q176" s="27"/>
      <c r="R176" s="27"/>
      <c r="S176" s="27"/>
      <c r="T176" s="27"/>
      <c r="U176" s="27"/>
      <c r="V176" s="27"/>
      <c r="W176" s="27"/>
      <c r="X176" s="27"/>
    </row>
    <row r="177" spans="2:24" ht="15.75">
      <c r="B177" s="126"/>
      <c r="C177" s="126"/>
      <c r="D177" s="126"/>
      <c r="E177" s="126"/>
      <c r="F177" s="126"/>
      <c r="G177" s="199"/>
      <c r="I177" s="234"/>
      <c r="K177" s="74"/>
      <c r="M177" s="27"/>
      <c r="N177" s="27"/>
      <c r="O177" s="27"/>
      <c r="P177" s="27"/>
      <c r="Q177" s="27"/>
      <c r="R177" s="27"/>
      <c r="S177" s="27"/>
      <c r="T177" s="27"/>
      <c r="U177" s="27"/>
      <c r="V177" s="27"/>
      <c r="W177" s="27"/>
      <c r="X177" s="27"/>
    </row>
    <row r="178" spans="2:13" s="8" customFormat="1" ht="15.75" customHeight="1">
      <c r="B178" s="482" t="s">
        <v>154</v>
      </c>
      <c r="C178" s="482"/>
      <c r="D178" s="482"/>
      <c r="E178" s="482"/>
      <c r="F178" s="482"/>
      <c r="G178" s="198">
        <v>-11285</v>
      </c>
      <c r="I178" s="234">
        <v>-10962</v>
      </c>
      <c r="J178" s="230"/>
      <c r="K178" s="74"/>
      <c r="M178" s="230"/>
    </row>
    <row r="179" spans="2:11" s="8" customFormat="1" ht="15.75" customHeight="1">
      <c r="B179" s="90"/>
      <c r="C179" s="90"/>
      <c r="D179" s="90"/>
      <c r="E179" s="90"/>
      <c r="F179" s="90"/>
      <c r="G179" s="198"/>
      <c r="I179" s="234"/>
      <c r="K179" s="74"/>
    </row>
    <row r="180" spans="2:11" s="8" customFormat="1" ht="16.5" customHeight="1" thickBot="1">
      <c r="B180" s="389" t="s">
        <v>251</v>
      </c>
      <c r="C180" s="389"/>
      <c r="D180" s="389"/>
      <c r="E180" s="389"/>
      <c r="F180" s="389"/>
      <c r="G180" s="200">
        <f>SUM(G176:G179)</f>
        <v>5169</v>
      </c>
      <c r="I180" s="200">
        <f>SUM(I176:I179)</f>
        <v>4569</v>
      </c>
      <c r="J180" s="230"/>
      <c r="K180" s="234"/>
    </row>
    <row r="181" spans="2:11" s="8" customFormat="1" ht="16.5" customHeight="1" thickTop="1">
      <c r="B181" s="5"/>
      <c r="C181" s="5"/>
      <c r="D181" s="5"/>
      <c r="E181" s="5"/>
      <c r="F181" s="5"/>
      <c r="G181" s="234"/>
      <c r="I181" s="234"/>
      <c r="K181" s="234"/>
    </row>
    <row r="182" spans="2:11" s="8" customFormat="1" ht="16.5" customHeight="1">
      <c r="B182" s="444" t="s">
        <v>368</v>
      </c>
      <c r="C182" s="444"/>
      <c r="D182" s="444"/>
      <c r="E182" s="444"/>
      <c r="F182" s="444"/>
      <c r="G182" s="444"/>
      <c r="H182" s="444"/>
      <c r="I182" s="444"/>
      <c r="J182" s="444"/>
      <c r="K182" s="234"/>
    </row>
    <row r="183" spans="2:11" s="8" customFormat="1" ht="16.5" customHeight="1">
      <c r="B183" s="444"/>
      <c r="C183" s="444"/>
      <c r="D183" s="444"/>
      <c r="E183" s="444"/>
      <c r="F183" s="444"/>
      <c r="G183" s="444"/>
      <c r="H183" s="444"/>
      <c r="I183" s="444"/>
      <c r="J183" s="444"/>
      <c r="K183" s="234"/>
    </row>
    <row r="184" spans="2:11" s="8" customFormat="1" ht="16.5" customHeight="1">
      <c r="B184" s="444"/>
      <c r="C184" s="444"/>
      <c r="D184" s="444"/>
      <c r="E184" s="444"/>
      <c r="F184" s="444"/>
      <c r="G184" s="444"/>
      <c r="H184" s="444"/>
      <c r="I184" s="444"/>
      <c r="J184" s="444"/>
      <c r="K184" s="234"/>
    </row>
    <row r="185" spans="2:11" s="8" customFormat="1" ht="16.5" customHeight="1">
      <c r="B185" s="22"/>
      <c r="C185" s="22"/>
      <c r="D185" s="22"/>
      <c r="E185" s="22"/>
      <c r="F185" s="22"/>
      <c r="G185" s="22"/>
      <c r="H185" s="22"/>
      <c r="I185" s="22"/>
      <c r="J185" s="22"/>
      <c r="K185" s="234"/>
    </row>
    <row r="186" spans="2:11" s="8" customFormat="1" ht="16.5" customHeight="1">
      <c r="B186" s="444" t="s">
        <v>335</v>
      </c>
      <c r="C186" s="444"/>
      <c r="D186" s="444"/>
      <c r="E186" s="444"/>
      <c r="F186" s="444"/>
      <c r="G186" s="444"/>
      <c r="H186" s="444"/>
      <c r="I186" s="444"/>
      <c r="J186" s="444"/>
      <c r="K186" s="234"/>
    </row>
    <row r="187" spans="2:11" s="8" customFormat="1" ht="16.5" customHeight="1">
      <c r="B187" s="444"/>
      <c r="C187" s="444"/>
      <c r="D187" s="444"/>
      <c r="E187" s="444"/>
      <c r="F187" s="444"/>
      <c r="G187" s="444"/>
      <c r="H187" s="444"/>
      <c r="I187" s="444"/>
      <c r="J187" s="444"/>
      <c r="K187" s="234"/>
    </row>
    <row r="188" spans="2:11" s="8" customFormat="1" ht="15.75" customHeight="1">
      <c r="B188" s="126"/>
      <c r="C188" s="126"/>
      <c r="D188" s="126"/>
      <c r="E188" s="126"/>
      <c r="F188" s="126"/>
      <c r="G188" s="128"/>
      <c r="H188" s="126"/>
      <c r="I188" s="128"/>
      <c r="J188" s="126"/>
      <c r="K188" s="126"/>
    </row>
    <row r="189" spans="2:11" ht="15.75">
      <c r="B189" s="7" t="s">
        <v>86</v>
      </c>
      <c r="D189" s="95"/>
      <c r="E189" s="95"/>
      <c r="F189" s="95"/>
      <c r="G189" s="95"/>
      <c r="H189" s="95"/>
      <c r="I189" s="95"/>
      <c r="J189" s="95"/>
      <c r="K189" s="95"/>
    </row>
    <row r="190" spans="2:11" ht="15.75">
      <c r="B190" s="1" t="s">
        <v>87</v>
      </c>
      <c r="D190" s="95"/>
      <c r="E190" s="95"/>
      <c r="F190" s="95"/>
      <c r="G190" s="95"/>
      <c r="H190" s="95"/>
      <c r="I190" s="95"/>
      <c r="J190" s="95"/>
      <c r="K190" s="95"/>
    </row>
    <row r="191" spans="2:11" ht="15.75">
      <c r="B191" s="1" t="s">
        <v>88</v>
      </c>
      <c r="D191" s="95"/>
      <c r="E191" s="95"/>
      <c r="F191" s="95"/>
      <c r="G191" s="95"/>
      <c r="H191" s="95"/>
      <c r="I191" s="95"/>
      <c r="J191" s="95"/>
      <c r="K191" s="95"/>
    </row>
    <row r="192" spans="2:11" ht="15.75">
      <c r="B192" s="96" t="s">
        <v>89</v>
      </c>
      <c r="D192" s="95"/>
      <c r="E192" s="95"/>
      <c r="F192" s="95"/>
      <c r="G192" s="95"/>
      <c r="H192" s="95"/>
      <c r="I192" s="95"/>
      <c r="J192" s="95"/>
      <c r="K192" s="95"/>
    </row>
    <row r="193" ht="15.75">
      <c r="B193" s="1" t="s">
        <v>90</v>
      </c>
    </row>
    <row r="194" ht="15.75">
      <c r="B194" s="97" t="s">
        <v>389</v>
      </c>
    </row>
  </sheetData>
  <sheetProtection/>
  <mergeCells count="91">
    <mergeCell ref="B40:K40"/>
    <mergeCell ref="B178:F178"/>
    <mergeCell ref="B172:F172"/>
    <mergeCell ref="B173:F173"/>
    <mergeCell ref="I167:I169"/>
    <mergeCell ref="B96:J96"/>
    <mergeCell ref="B131:E131"/>
    <mergeCell ref="B88:G88"/>
    <mergeCell ref="H83:H84"/>
    <mergeCell ref="B75:J75"/>
    <mergeCell ref="B182:J184"/>
    <mergeCell ref="B186:J187"/>
    <mergeCell ref="C111:J113"/>
    <mergeCell ref="C109:J110"/>
    <mergeCell ref="B180:F180"/>
    <mergeCell ref="B166:J166"/>
    <mergeCell ref="B160:J160"/>
    <mergeCell ref="B158:J158"/>
    <mergeCell ref="B135:J135"/>
    <mergeCell ref="B162:J162"/>
    <mergeCell ref="B15:J17"/>
    <mergeCell ref="G167:G169"/>
    <mergeCell ref="B174:F174"/>
    <mergeCell ref="F28:F30"/>
    <mergeCell ref="G28:G30"/>
    <mergeCell ref="H28:I31"/>
    <mergeCell ref="B33:E33"/>
    <mergeCell ref="I56:I58"/>
    <mergeCell ref="G56:G58"/>
    <mergeCell ref="F56:F58"/>
    <mergeCell ref="A2:J2"/>
    <mergeCell ref="A1:J1"/>
    <mergeCell ref="B9:J9"/>
    <mergeCell ref="B11:J13"/>
    <mergeCell ref="A3:J3"/>
    <mergeCell ref="B6:J7"/>
    <mergeCell ref="A4:J4"/>
    <mergeCell ref="B34:E34"/>
    <mergeCell ref="B62:E62"/>
    <mergeCell ref="B36:J38"/>
    <mergeCell ref="J56:J58"/>
    <mergeCell ref="B46:J46"/>
    <mergeCell ref="B51:J51"/>
    <mergeCell ref="B61:E61"/>
    <mergeCell ref="F55:G55"/>
    <mergeCell ref="B48:K48"/>
    <mergeCell ref="I55:J55"/>
    <mergeCell ref="B19:J20"/>
    <mergeCell ref="M25:X26"/>
    <mergeCell ref="B137:J138"/>
    <mergeCell ref="B22:J23"/>
    <mergeCell ref="B42:J43"/>
    <mergeCell ref="C115:J117"/>
    <mergeCell ref="B100:J102"/>
    <mergeCell ref="C104:J107"/>
    <mergeCell ref="B94:J94"/>
    <mergeCell ref="B26:J26"/>
    <mergeCell ref="M136:X137"/>
    <mergeCell ref="J145:J147"/>
    <mergeCell ref="B140:J140"/>
    <mergeCell ref="F144:G144"/>
    <mergeCell ref="I144:J144"/>
    <mergeCell ref="F145:F147"/>
    <mergeCell ref="G145:G147"/>
    <mergeCell ref="I145:I147"/>
    <mergeCell ref="B142:J142"/>
    <mergeCell ref="B79:J79"/>
    <mergeCell ref="B64:J66"/>
    <mergeCell ref="B68:J68"/>
    <mergeCell ref="B81:J81"/>
    <mergeCell ref="B77:J77"/>
    <mergeCell ref="B70:J70"/>
    <mergeCell ref="B73:J73"/>
    <mergeCell ref="B71:J71"/>
    <mergeCell ref="B92:J92"/>
    <mergeCell ref="B89:G89"/>
    <mergeCell ref="B133:J134"/>
    <mergeCell ref="B122:J123"/>
    <mergeCell ref="B119:J120"/>
    <mergeCell ref="B125:J125"/>
    <mergeCell ref="B98:J98"/>
    <mergeCell ref="B90:G90"/>
    <mergeCell ref="B164:J164"/>
    <mergeCell ref="B152:E152"/>
    <mergeCell ref="B149:E150"/>
    <mergeCell ref="F149:F150"/>
    <mergeCell ref="G149:G150"/>
    <mergeCell ref="I149:I150"/>
    <mergeCell ref="B154:E154"/>
    <mergeCell ref="B156:E156"/>
    <mergeCell ref="J149:J150"/>
  </mergeCells>
  <printOptions horizontalCentered="1"/>
  <pageMargins left="0.03937007874015748" right="0" top="0.31496062992125984" bottom="0" header="0" footer="0"/>
  <pageSetup firstPageNumber="8" useFirstPageNumber="1" fitToHeight="3" horizontalDpi="600" verticalDpi="600" orientation="portrait" paperSize="9" scale="75" r:id="rId1"/>
  <headerFooter alignWithMargins="0">
    <oddFooter>&amp;R&amp;"Times New Roman,Regular"&amp;12Page &amp;P</oddFooter>
  </headerFooter>
  <rowBreaks count="2" manualBreakCount="2">
    <brk id="70" max="12" man="1"/>
    <brk id="134"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Casey</dc:creator>
  <cp:keywords/>
  <dc:description/>
  <cp:lastModifiedBy>User</cp:lastModifiedBy>
  <cp:lastPrinted>2011-11-22T07:08:22Z</cp:lastPrinted>
  <dcterms:created xsi:type="dcterms:W3CDTF">2007-08-02T09:00:54Z</dcterms:created>
  <dcterms:modified xsi:type="dcterms:W3CDTF">2011-11-23T07:45:24Z</dcterms:modified>
  <cp:category/>
  <cp:version/>
  <cp:contentType/>
  <cp:contentStatus/>
</cp:coreProperties>
</file>